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starters\"/>
    </mc:Choice>
  </mc:AlternateContent>
  <xr:revisionPtr revIDLastSave="0" documentId="13_ncr:1_{40246726-4200-4625-A80F-38361679BD4D}" xr6:coauthVersionLast="45" xr6:coauthVersionMax="45" xr10:uidLastSave="{00000000-0000-0000-0000-000000000000}"/>
  <bookViews>
    <workbookView xWindow="28680" yWindow="-6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J22" i="1"/>
  <c r="P22" i="1"/>
  <c r="K22" i="1"/>
  <c r="L22" i="1"/>
  <c r="J14" i="1"/>
  <c r="K14" i="1"/>
  <c r="E14" i="1" s="1"/>
  <c r="L14" i="1"/>
  <c r="F14" i="1" s="1"/>
  <c r="J10" i="1"/>
  <c r="L10" i="1"/>
  <c r="K10" i="1"/>
  <c r="E10" i="1" s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K6" i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E12" i="1" s="1"/>
  <c r="J12" i="1"/>
  <c r="D12" i="1" s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F7" i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I10" i="1"/>
  <c r="C4" i="5"/>
  <c r="E4" i="5" s="1"/>
  <c r="N6" i="1"/>
  <c r="O6" i="1" s="1"/>
  <c r="P6" i="1" s="1"/>
  <c r="D6" i="1"/>
  <c r="E6" i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E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<sst xmlns="http://schemas.openxmlformats.org/spreadsheetml/2006/main" count="68" uniqueCount="47">
  <si>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</si>
  <si>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</si>
  <si>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</si>
  <si>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</si>
  <si>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</si>
  <si>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</si>
  <si>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</si>
  <si>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</si>
  <si>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</si>
  <si>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</si>
  <si>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</si>
  <si>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</si>
  <si>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</si>
  <si>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</si>
  <si>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</si>
  <si>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</si>
  <si>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</si>
  <si>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</si>
  <si>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</si>
  <si>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</si>
  <si>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</si>
  <si>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</si>
  <si>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</si>
  <si>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</si>
  <si>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</si>
  <si>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</si>
  <si>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</si>
  <si>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</si>
  <si>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Water</t>
  </si>
  <si>
    <t>g</t>
  </si>
  <si>
    <t>ml</t>
  </si>
  <si>
    <t>Cooking</t>
  </si>
  <si>
    <t xml:space="preserve">• Wash all the veg, cut the end of the courgette and carrot and plea the onion.  
• Use a spiraliser to make carrot and courgette into strips
• Next use the food processor on thin blade and chop the onion, mushroom, and pepper
• Use a microwave to defrost the chicken or leave it in the fridge overnight.  Then dice the chicken
• Put the stock cubes in a cup and add 300 ml of hot water to dissolve the cubes
</t>
  </si>
  <si>
    <t xml:space="preserve">• Put a frying pan on a medium heat
• Add the onion and gently fry for around 2 minutes
• Stir and then add chicken, continue to fry for around 5 minutes until chicken starts to brown
• Add courgette and carrot, give a stir and leave for a further 5 minutes
• Stir and add the mushrooms and peppers, give another stir and leave for a further 5 minutes
• All the veg and chicken is now fully cooked, turn the heat on full and add the dissolved chicken cubes, use a little extra water if any of the cube is stuck to the bottom of the cup
• Give a stir and leave for 2 – 3 minutes or until the sauce separated using a wooden spoon
All Done
</t>
  </si>
  <si>
    <t>Preparation</t>
  </si>
  <si>
    <t>TOMATO</t>
  </si>
  <si>
    <t>Celery</t>
  </si>
  <si>
    <t>Potatoes</t>
  </si>
  <si>
    <t>Basil</t>
  </si>
  <si>
    <t>Tomato Puree</t>
  </si>
  <si>
    <t>stock cube</t>
  </si>
  <si>
    <t>Salt</t>
  </si>
  <si>
    <t>Pepper</t>
  </si>
  <si>
    <t>Tomato Soup</t>
  </si>
  <si>
    <t>pinch</t>
  </si>
  <si>
    <t>cube</t>
  </si>
  <si>
    <t>capful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</si>
</sst>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vertical="top"/>
      <protection locked="0"/>
    </xf>
    <xf numFmtId="49" fontId="0" fillId="7" borderId="4" xfId="0" applyNumberFormat="1" applyFont="1" applyFill="1" applyBorder="1" applyAlignment="1" applyProtection="1">
      <alignment vertical="top"/>
      <protection locked="0"/>
    </xf>
    <xf numFmtId="0" fontId="0" fillId="7" borderId="4" xfId="0" applyFill="1" applyBorder="1"/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0" fillId="7" borderId="5" xfId="0" applyNumberFormat="1" applyFont="1" applyFill="1" applyBorder="1" applyAlignment="1">
      <alignment vertical="top" wrapText="1"/>
    </xf>
    <xf numFmtId="0" fontId="10" fillId="7" borderId="6" xfId="0" applyFont="1" applyFill="1" applyBorder="1" applyAlignment="1">
      <alignment vertical="top"/>
    </xf>
    <xf numFmtId="0" fontId="10" fillId="7" borderId="7" xfId="0" applyFont="1" applyFill="1" applyBorder="1" applyAlignment="1">
      <alignment vertical="top"/>
    </xf>
    <xf numFmtId="0" fontId="10" fillId="7" borderId="3" xfId="0" applyFont="1" applyFill="1" applyBorder="1" applyAlignment="1">
      <alignment vertical="top"/>
    </xf>
    <xf numFmtId="0" fontId="10" fillId="7" borderId="8" xfId="0" applyFont="1" applyFill="1" applyBorder="1" applyAlignment="1">
      <alignment vertical="top"/>
    </xf>
    <xf numFmtId="0" fontId="10" fillId="7" borderId="9" xfId="0" applyFont="1" applyFill="1" applyBorder="1" applyAlignment="1">
      <alignment vertical="top"/>
    </xf>
    <xf numFmtId="0" fontId="10" fillId="7" borderId="5" xfId="0" applyFont="1" applyFill="1" applyBorder="1" applyAlignment="1" applyProtection="1">
      <alignment vertical="top" wrapText="1"/>
      <protection locked="0"/>
    </xf>
    <xf numFmtId="0" fontId="10" fillId="7" borderId="10" xfId="0" applyFont="1" applyFill="1" applyBorder="1" applyAlignment="1">
      <alignment vertical="top"/>
    </xf>
    <xf numFmtId="0" fontId="10" fillId="7" borderId="0" xfId="0" applyFont="1" applyFill="1" applyBorder="1" applyAlignment="1">
      <alignment vertical="top"/>
    </xf>
    <xf numFmtId="0" fontId="10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tabSelected="1" zoomScale="145" zoomScaleNormal="145" workbookViewId="0">
      <selection activeCell="B9" sqref="B9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0" t="s">
        <v>11</v>
      </c>
      <c r="C2" s="60"/>
      <c r="D2" s="28"/>
      <c r="E2" s="60" t="s">
        <v>18</v>
      </c>
      <c r="F2" s="60"/>
      <c r="G2" s="61" t="s">
        <v>43</v>
      </c>
      <c r="H2" s="61"/>
      <c r="I2" s="62"/>
      <c r="J2" s="22" t="str">
        <f>G2</f>
        <v>Tomato Soup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38" t="s">
        <v>35</v>
      </c>
      <c r="C4" s="39">
        <v>1</v>
      </c>
      <c r="D4" s="39" t="s">
        <v>29</v>
      </c>
      <c r="E4" s="39">
        <v>15</v>
      </c>
      <c r="F4" s="40">
        <v>0.1</v>
      </c>
      <c r="G4" s="40">
        <v>2.5</v>
      </c>
      <c r="H4" s="41">
        <v>0.69</v>
      </c>
      <c r="I4" s="39">
        <v>6</v>
      </c>
      <c r="J4" s="20"/>
      <c r="K4" s="2"/>
      <c r="L4" s="3"/>
      <c r="X4" s="5"/>
    </row>
    <row r="5" spans="2:55" x14ac:dyDescent="0.25">
      <c r="B5" s="38" t="s">
        <v>36</v>
      </c>
      <c r="C5" s="39">
        <v>100</v>
      </c>
      <c r="D5" s="39" t="s">
        <v>29</v>
      </c>
      <c r="E5" s="39">
        <v>10</v>
      </c>
      <c r="F5" s="40">
        <v>0</v>
      </c>
      <c r="G5" s="40">
        <v>0.9</v>
      </c>
      <c r="H5" s="41">
        <v>0.5</v>
      </c>
      <c r="I5" s="39">
        <v>500</v>
      </c>
      <c r="K5" s="2"/>
      <c r="L5" s="3"/>
      <c r="X5" s="5"/>
    </row>
    <row r="6" spans="2:55" x14ac:dyDescent="0.25">
      <c r="B6" s="38" t="s">
        <v>28</v>
      </c>
      <c r="C6" s="39">
        <v>100</v>
      </c>
      <c r="D6" s="39" t="s">
        <v>30</v>
      </c>
      <c r="E6" s="39">
        <v>0</v>
      </c>
      <c r="F6" s="40">
        <v>0</v>
      </c>
      <c r="G6" s="40">
        <v>0</v>
      </c>
      <c r="H6" s="41">
        <v>0.01</v>
      </c>
      <c r="I6" s="39">
        <v>1000</v>
      </c>
      <c r="K6" s="2"/>
      <c r="L6" s="3"/>
      <c r="X6" s="5"/>
    </row>
    <row r="7" spans="2:55" x14ac:dyDescent="0.25">
      <c r="B7" s="38" t="s">
        <v>37</v>
      </c>
      <c r="C7" s="39">
        <v>100</v>
      </c>
      <c r="D7" s="39" t="s">
        <v>29</v>
      </c>
      <c r="E7" s="39">
        <v>81</v>
      </c>
      <c r="F7" s="40">
        <v>0.1</v>
      </c>
      <c r="G7" s="40">
        <v>17.5</v>
      </c>
      <c r="H7" s="41">
        <v>1.2</v>
      </c>
      <c r="I7" s="39">
        <v>1500</v>
      </c>
      <c r="K7" s="2"/>
      <c r="L7" s="3"/>
      <c r="X7" s="5"/>
    </row>
    <row r="8" spans="2:55" x14ac:dyDescent="0.25">
      <c r="B8" s="38" t="s">
        <v>38</v>
      </c>
      <c r="C8" s="39">
        <v>1</v>
      </c>
      <c r="D8" s="39" t="s">
        <v>46</v>
      </c>
      <c r="E8" s="39">
        <v>0</v>
      </c>
      <c r="F8" s="40">
        <v>0</v>
      </c>
      <c r="G8" s="40">
        <v>0</v>
      </c>
      <c r="H8" s="41">
        <v>0.02</v>
      </c>
      <c r="I8" s="39">
        <v>100</v>
      </c>
      <c r="K8" s="2"/>
      <c r="L8" s="3"/>
      <c r="X8" s="5"/>
    </row>
    <row r="9" spans="2:55" x14ac:dyDescent="0.25">
      <c r="B9" s="38" t="s">
        <v>39</v>
      </c>
      <c r="C9" s="39">
        <v>100</v>
      </c>
      <c r="D9" s="39" t="s">
        <v>29</v>
      </c>
      <c r="E9" s="39">
        <v>85</v>
      </c>
      <c r="F9" s="40">
        <v>0</v>
      </c>
      <c r="G9" s="40">
        <v>14.7</v>
      </c>
      <c r="H9" s="41">
        <v>0.27</v>
      </c>
      <c r="I9" s="39">
        <v>200</v>
      </c>
      <c r="K9" s="2"/>
      <c r="L9" s="3"/>
      <c r="X9" s="5"/>
    </row>
    <row r="10" spans="2:55" x14ac:dyDescent="0.25">
      <c r="B10" s="38" t="s">
        <v>40</v>
      </c>
      <c r="C10" s="39">
        <v>1</v>
      </c>
      <c r="D10" s="39" t="s">
        <v>45</v>
      </c>
      <c r="E10" s="39">
        <v>9</v>
      </c>
      <c r="F10" s="40">
        <v>0</v>
      </c>
      <c r="G10" s="40">
        <v>1.3</v>
      </c>
      <c r="H10" s="41">
        <v>1.59</v>
      </c>
      <c r="I10" s="39">
        <v>12</v>
      </c>
      <c r="K10" s="2"/>
      <c r="L10" s="3"/>
      <c r="X10" s="5"/>
    </row>
    <row r="11" spans="2:55" x14ac:dyDescent="0.25">
      <c r="B11" s="38" t="s">
        <v>41</v>
      </c>
      <c r="C11" s="39">
        <v>1</v>
      </c>
      <c r="D11" s="39" t="s">
        <v>44</v>
      </c>
      <c r="E11" s="39">
        <v>0</v>
      </c>
      <c r="F11" s="40">
        <v>0</v>
      </c>
      <c r="G11" s="40">
        <v>0</v>
      </c>
      <c r="H11" s="41">
        <v>0</v>
      </c>
      <c r="I11" s="39">
        <v>1</v>
      </c>
      <c r="K11" s="2"/>
      <c r="L11" s="3"/>
      <c r="X11" s="5"/>
    </row>
    <row r="12" spans="2:55" x14ac:dyDescent="0.25">
      <c r="B12" s="38" t="s">
        <v>42</v>
      </c>
      <c r="C12" s="39">
        <v>1</v>
      </c>
      <c r="D12" s="39" t="s">
        <v>44</v>
      </c>
      <c r="E12" s="39">
        <v>0</v>
      </c>
      <c r="F12" s="40">
        <v>0</v>
      </c>
      <c r="G12" s="40">
        <v>0</v>
      </c>
      <c r="H12" s="41">
        <v>0</v>
      </c>
      <c r="I12" s="39">
        <v>1</v>
      </c>
      <c r="K12" s="2"/>
      <c r="L12" s="3"/>
      <c r="X12" s="5"/>
    </row>
    <row r="13" spans="2:55" x14ac:dyDescent="0.25">
      <c r="B13" s="38" t="s">
        <v>10</v>
      </c>
      <c r="C13" s="39"/>
      <c r="D13" s="39"/>
      <c r="E13" s="39">
        <v>0</v>
      </c>
      <c r="F13" s="40">
        <v>0</v>
      </c>
      <c r="G13" s="40">
        <v>0</v>
      </c>
      <c r="H13" s="41">
        <v>0</v>
      </c>
      <c r="I13" s="39"/>
      <c r="K13" s="2"/>
      <c r="L13" s="3"/>
      <c r="X13" s="5"/>
    </row>
    <row r="14" spans="2:55" x14ac:dyDescent="0.25">
      <c r="B14" s="38" t="s">
        <v>10</v>
      </c>
      <c r="C14" s="39"/>
      <c r="D14" s="39"/>
      <c r="E14" s="39">
        <v>0</v>
      </c>
      <c r="F14" s="40">
        <v>0</v>
      </c>
      <c r="G14" s="40">
        <v>0</v>
      </c>
      <c r="H14" s="41">
        <v>0</v>
      </c>
      <c r="I14" s="39"/>
      <c r="K14" s="2"/>
      <c r="L14" s="3"/>
      <c r="X14" s="5"/>
    </row>
    <row r="15" spans="2:55" x14ac:dyDescent="0.25">
      <c r="B15" s="38" t="s">
        <v>10</v>
      </c>
      <c r="C15" s="39"/>
      <c r="D15" s="39"/>
      <c r="E15" s="39">
        <v>0</v>
      </c>
      <c r="F15" s="40">
        <v>0</v>
      </c>
      <c r="G15" s="40">
        <v>0</v>
      </c>
      <c r="H15" s="41">
        <v>0</v>
      </c>
      <c r="I15" s="39"/>
      <c r="K15" s="2"/>
      <c r="L15" s="3"/>
      <c r="X15" s="5"/>
    </row>
    <row r="16" spans="2:55" x14ac:dyDescent="0.25">
      <c r="B16" s="38" t="s">
        <v>10</v>
      </c>
      <c r="C16" s="39"/>
      <c r="D16" s="39"/>
      <c r="E16" s="39">
        <v>0</v>
      </c>
      <c r="F16" s="40">
        <v>0</v>
      </c>
      <c r="G16" s="40">
        <v>0</v>
      </c>
      <c r="H16" s="41">
        <v>0</v>
      </c>
      <c r="I16" s="39"/>
      <c r="K16" s="2"/>
      <c r="L16" s="3"/>
      <c r="X16" s="5"/>
    </row>
    <row r="17" spans="2:24" x14ac:dyDescent="0.25">
      <c r="B17" s="38" t="s">
        <v>10</v>
      </c>
      <c r="C17" s="39"/>
      <c r="D17" s="39"/>
      <c r="E17" s="39">
        <v>0</v>
      </c>
      <c r="F17" s="40">
        <v>0</v>
      </c>
      <c r="G17" s="40">
        <v>0</v>
      </c>
      <c r="H17" s="41">
        <v>0</v>
      </c>
      <c r="I17" s="39"/>
      <c r="K17" s="2"/>
      <c r="L17" s="3"/>
      <c r="X17" s="5"/>
    </row>
    <row r="18" spans="2:24" x14ac:dyDescent="0.25">
      <c r="B18" s="38" t="s">
        <v>10</v>
      </c>
      <c r="C18" s="39"/>
      <c r="D18" s="39"/>
      <c r="E18" s="39">
        <v>0</v>
      </c>
      <c r="F18" s="40">
        <v>0</v>
      </c>
      <c r="G18" s="40">
        <v>0</v>
      </c>
      <c r="H18" s="41">
        <v>0</v>
      </c>
      <c r="I18" s="39"/>
      <c r="K18" s="2"/>
      <c r="L18" s="3"/>
      <c r="X18" s="5"/>
    </row>
    <row r="19" spans="2:24" x14ac:dyDescent="0.25">
      <c r="B19" s="38" t="s">
        <v>10</v>
      </c>
      <c r="C19" s="39"/>
      <c r="D19" s="39"/>
      <c r="E19" s="39">
        <v>0</v>
      </c>
      <c r="F19" s="40">
        <v>0</v>
      </c>
      <c r="G19" s="40">
        <v>0</v>
      </c>
      <c r="H19" s="41">
        <v>0</v>
      </c>
      <c r="I19" s="39"/>
      <c r="K19" s="2"/>
      <c r="L19" s="3"/>
      <c r="X19" s="5"/>
    </row>
    <row r="20" spans="2:24" x14ac:dyDescent="0.25">
      <c r="B20" s="38" t="s">
        <v>10</v>
      </c>
      <c r="C20" s="39"/>
      <c r="D20" s="39"/>
      <c r="E20" s="39">
        <v>0</v>
      </c>
      <c r="F20" s="40">
        <v>0</v>
      </c>
      <c r="G20" s="40">
        <v>0</v>
      </c>
      <c r="H20" s="41">
        <v>0</v>
      </c>
      <c r="I20" s="39"/>
      <c r="K20" s="2"/>
      <c r="L20" s="3"/>
      <c r="X20" s="5"/>
    </row>
    <row r="21" spans="2:24" x14ac:dyDescent="0.25">
      <c r="B21" s="38" t="s">
        <v>10</v>
      </c>
      <c r="C21" s="39"/>
      <c r="D21" s="39"/>
      <c r="E21" s="39">
        <v>0</v>
      </c>
      <c r="F21" s="40">
        <v>0</v>
      </c>
      <c r="G21" s="40">
        <v>0</v>
      </c>
      <c r="H21" s="41">
        <v>0</v>
      </c>
      <c r="I21" s="39"/>
      <c r="K21" s="2"/>
      <c r="L21" s="3"/>
      <c r="X21" s="5"/>
    </row>
    <row r="22" spans="2:24" x14ac:dyDescent="0.25">
      <c r="B22" s="38" t="s">
        <v>10</v>
      </c>
      <c r="C22" s="39"/>
      <c r="D22" s="39"/>
      <c r="E22" s="39">
        <v>0</v>
      </c>
      <c r="F22" s="40">
        <v>0</v>
      </c>
      <c r="G22" s="40">
        <v>0</v>
      </c>
      <c r="H22" s="41">
        <v>0</v>
      </c>
      <c r="I22" s="39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58"/>
      <c r="C24" s="59"/>
      <c r="D24" s="29"/>
      <c r="E24" s="6"/>
      <c r="F24" s="6"/>
      <c r="G24" s="6"/>
      <c r="H24" s="6"/>
      <c r="I24" s="6"/>
      <c r="J24" s="6"/>
      <c r="K24" s="58"/>
      <c r="L24" s="5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45" zoomScaleNormal="145" workbookViewId="0">
      <selection activeCell="C13" sqref="C13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3" t="s">
        <v>26</v>
      </c>
      <c r="C2" s="63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s="2" t="str">
        <f>IF(Table27[[#This Row],[Product Name]]="Add Ingredient"," ",Table27[[#This Row],[Product Name]])</f>
        <v>TOMATO</v>
      </c>
      <c r="C4" s="42">
        <v>4</v>
      </c>
      <c r="D4" s="4">
        <f>IF(Table1[[#This Row],[Name]]&gt; " ",J4*C4,0)</f>
        <v>60</v>
      </c>
      <c r="E4" s="4">
        <f>IF(Table1[[#This Row],[Name]] &gt; " ",C4*K4,0)</f>
        <v>0.4</v>
      </c>
      <c r="F4" s="4">
        <f>IF(Table1[[#This Row],[Name]]&gt; " ",C4*L4,0)</f>
        <v>10</v>
      </c>
      <c r="I4">
        <f>IF(Table1[[#This Row],[Name]]&gt;" ",Table27[[#This Row],[Typical  Nutritional Values Weight
'[Per 100 Grams/100 Ml Or 
1 For Single Items']]] / 100,0)</f>
        <v>0.01</v>
      </c>
      <c r="J4">
        <f>IF(Table1[[#This Row],[Name]] &gt; " ",Table27[[#This Row],[Calories]] / Table27[[#This Row],[Typical  Nutritional Values Weight
'[Per 100 Grams/100 Ml Or 
1 For Single Items']]],0)</f>
        <v>15</v>
      </c>
      <c r="K4">
        <f>IF(Table1[[#This Row],[Name]] &gt; " ",Table27[[#This Row],[Saturated Fat]] / Table27[[#This Row],[Typical  Nutritional Values Weight
'[Per 100 Grams/100 Ml Or 
1 For Single Items']]],0)</f>
        <v>0.1</v>
      </c>
      <c r="L4">
        <f>IF(Table1[[#This Row],[Name]]&gt;" ",Table27[[#This Row],[Carbohydrates]] / Table27[[#This Row],[Typical  Nutritional Values Weight
'[Per 100 Grams/100 Ml Or 
1 For Single Items']]],0)</f>
        <v>2.5</v>
      </c>
      <c r="N4">
        <f>IF(Table1[[#This Row],[Name]] &gt; " ",Table27[[#This Row],[Product Price]]/Table27[[#This Row],[Product 
Size]],0)</f>
        <v>0.11499999999999999</v>
      </c>
      <c r="O4">
        <f>IFERROR(N4,0)</f>
        <v>0.11499999999999999</v>
      </c>
      <c r="P4" s="5">
        <f>IF(Table1[[#This Row],[Name]]&gt; " ",Table1[[#This Row],[Quantity]]*O4,0)</f>
        <v>0.45999999999999996</v>
      </c>
    </row>
    <row r="5" spans="2:16" x14ac:dyDescent="0.25">
      <c r="B5" s="2" t="str">
        <f>IF(Table27[[#This Row],[Product Name]]="Add Ingredient"," ",Table27[[#This Row],[Product Name]])</f>
        <v>Celery</v>
      </c>
      <c r="C5" s="42">
        <v>100</v>
      </c>
      <c r="D5" s="4">
        <f>IF(Table1[[#This Row],[Name]]&gt; " ",J5*C5,0)</f>
        <v>10</v>
      </c>
      <c r="E5" s="4">
        <f>IF(Table1[[#This Row],[Name]] &gt; " ",C5*K5,0)</f>
        <v>0</v>
      </c>
      <c r="F5" s="4">
        <f>IF(Table1[[#This Row],[Name]]&gt; " ",C5*L5,0)</f>
        <v>0.90000000000000013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0.1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9.0000000000000011E-3</v>
      </c>
      <c r="N5">
        <f>IF(Table1[[#This Row],[Name]] &gt; " ",Table27[[#This Row],[Product Price]]/Table27[[#This Row],[Product 
Size]],0)</f>
        <v>1E-3</v>
      </c>
      <c r="O5">
        <f t="shared" ref="O5:O22" si="0">IFERROR(N5,0)</f>
        <v>1E-3</v>
      </c>
      <c r="P5" s="5">
        <f>IF(Table1[[#This Row],[Name]]&gt; " ",Table1[[#This Row],[Quantity]]*O5,0)</f>
        <v>0.1</v>
      </c>
    </row>
    <row r="6" spans="2:16" x14ac:dyDescent="0.25">
      <c r="B6" s="2" t="str">
        <f>IF(Table27[[#This Row],[Product Name]]="Add Ingredient"," ",Table27[[#This Row],[Product Name]])</f>
        <v>Water</v>
      </c>
      <c r="C6" s="42">
        <v>100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1.0000000000000001E-5</v>
      </c>
      <c r="O6">
        <f t="shared" si="0"/>
        <v>1.0000000000000001E-5</v>
      </c>
      <c r="P6" s="5">
        <f>IF(Table1[[#This Row],[Name]]&gt; " ",Table1[[#This Row],[Quantity]]*O6,0)</f>
        <v>1E-3</v>
      </c>
    </row>
    <row r="7" spans="2:16" x14ac:dyDescent="0.25">
      <c r="B7" s="2" t="str">
        <f>IF(Table27[[#This Row],[Product Name]]="Add Ingredient"," ",Table27[[#This Row],[Product Name]])</f>
        <v>Potatoes</v>
      </c>
      <c r="C7" s="42">
        <v>200</v>
      </c>
      <c r="D7" s="4">
        <f>IF(Table1[[#This Row],[Name]]&gt; " ",J7*C7,0)</f>
        <v>162</v>
      </c>
      <c r="E7" s="4">
        <f>IF(Table1[[#This Row],[Name]] &gt; " ",C7*K7,0)</f>
        <v>0.2</v>
      </c>
      <c r="F7" s="4">
        <f>IF(Table1[[#This Row],[Name]]&gt; " ",C7*L7,0)</f>
        <v>35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0.81</v>
      </c>
      <c r="K7">
        <f>IF(Table1[[#This Row],[Name]] &gt; " ",Table27[[#This Row],[Saturated Fat]] / Table27[[#This Row],[Typical  Nutritional Values Weight
'[Per 100 Grams/100 Ml Or 
1 For Single Items']]],0)</f>
        <v>1E-3</v>
      </c>
      <c r="L7">
        <f>IF(Table1[[#This Row],[Name]]&gt;" ",Table27[[#This Row],[Carbohydrates]] / Table27[[#This Row],[Typical  Nutritional Values Weight
'[Per 100 Grams/100 Ml Or 
1 For Single Items']]],0)</f>
        <v>0.17499999999999999</v>
      </c>
      <c r="N7">
        <f>IF(Table1[[#This Row],[Name]] &gt; " ",Table27[[#This Row],[Product Price]]/Table27[[#This Row],[Product 
Size]],0)</f>
        <v>7.9999999999999993E-4</v>
      </c>
      <c r="O7">
        <f t="shared" si="0"/>
        <v>7.9999999999999993E-4</v>
      </c>
      <c r="P7" s="5">
        <f>IF(Table1[[#This Row],[Name]]&gt; " ",Table1[[#This Row],[Quantity]]*O7,0)</f>
        <v>0.15999999999999998</v>
      </c>
    </row>
    <row r="8" spans="2:16" x14ac:dyDescent="0.25">
      <c r="B8" s="2" t="str">
        <f>IF(Table27[[#This Row],[Product Name]]="Add Ingredient"," ",Table27[[#This Row],[Product Name]])</f>
        <v>Basil</v>
      </c>
      <c r="C8" s="42">
        <v>1</v>
      </c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2.0000000000000001E-4</v>
      </c>
      <c r="O8">
        <f t="shared" si="0"/>
        <v>2.0000000000000001E-4</v>
      </c>
      <c r="P8" s="5">
        <f>IF(Table1[[#This Row],[Name]]&gt; " ",Table1[[#This Row],[Quantity]]*O8,0)</f>
        <v>2.0000000000000001E-4</v>
      </c>
    </row>
    <row r="9" spans="2:16" x14ac:dyDescent="0.25">
      <c r="B9" s="2" t="str">
        <f>IF(Table27[[#This Row],[Product Name]]="Add Ingredient"," ",Table27[[#This Row],[Product Name]])</f>
        <v>Tomato Puree</v>
      </c>
      <c r="C9" s="42">
        <v>15</v>
      </c>
      <c r="D9" s="4">
        <f>IF(Table1[[#This Row],[Name]]&gt; " ",J9*C9,0)</f>
        <v>12.75</v>
      </c>
      <c r="E9" s="4">
        <f>IF(Table1[[#This Row],[Name]] &gt; " ",C9*K9,0)</f>
        <v>0</v>
      </c>
      <c r="F9" s="4">
        <f>IF(Table1[[#This Row],[Name]]&gt; " ",C9*L9,0)</f>
        <v>2.2050000000000001</v>
      </c>
      <c r="I9">
        <f>IF(Table1[[#This Row],[Name]]&gt;" ",Table27[[#This Row],[Typical  Nutritional Values Weight
'[Per 100 Grams/100 Ml Or 
1 For Single Items']]] / 100,0)</f>
        <v>1</v>
      </c>
      <c r="J9">
        <f>IF(Table1[[#This Row],[Name]] &gt; " ",Table27[[#This Row],[Calories]] / Table27[[#This Row],[Typical  Nutritional Values Weight
'[Per 100 Grams/100 Ml Or 
1 For Single Items']]],0)</f>
        <v>0.85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0.14699999999999999</v>
      </c>
      <c r="N9">
        <f>IF(Table1[[#This Row],[Name]] &gt; " ",Table27[[#This Row],[Product Price]]/Table27[[#This Row],[Product 
Size]],0)</f>
        <v>1.3500000000000001E-3</v>
      </c>
      <c r="O9">
        <f t="shared" si="0"/>
        <v>1.3500000000000001E-3</v>
      </c>
      <c r="P9" s="5">
        <f>IF(Table1[[#This Row],[Name]]&gt; " ",Table1[[#This Row],[Quantity]]*O9,0)</f>
        <v>2.0250000000000001E-2</v>
      </c>
    </row>
    <row r="10" spans="2:16" x14ac:dyDescent="0.25">
      <c r="B10" s="2" t="str">
        <f>IF(Table27[[#This Row],[Product Name]]="Add Ingredient"," ",Table27[[#This Row],[Product Name]])</f>
        <v>stock cube</v>
      </c>
      <c r="C10" s="42">
        <v>1</v>
      </c>
      <c r="D10" s="4">
        <f>IF(Table1[[#This Row],[Name]]&gt; " ",J10*C10,0)</f>
        <v>9</v>
      </c>
      <c r="E10" s="4">
        <f>IF(Table1[[#This Row],[Name]] &gt; " ",C10*K10,0)</f>
        <v>0</v>
      </c>
      <c r="F10" s="4">
        <f>IF(Table1[[#This Row],[Name]]&gt; " ",C10*L10,0)</f>
        <v>1.3</v>
      </c>
      <c r="I10">
        <f>IF(Table1[[#This Row],[Name]]&gt;" ",Table27[[#This Row],[Typical  Nutritional Values Weight
'[Per 100 Grams/100 Ml Or 
1 For Single Items']]] / 100,0)</f>
        <v>0.01</v>
      </c>
      <c r="J10">
        <f>IF(Table1[[#This Row],[Name]] &gt; " ",Table27[[#This Row],[Calories]] / Table27[[#This Row],[Typical  Nutritional Values Weight
'[Per 100 Grams/100 Ml Or 
1 For Single Items']]],0)</f>
        <v>9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1.3</v>
      </c>
      <c r="N10">
        <f>IF(Table1[[#This Row],[Name]] &gt; " ",Table27[[#This Row],[Product Price]]/Table27[[#This Row],[Product 
Size]],0)</f>
        <v>0.13250000000000001</v>
      </c>
      <c r="O10">
        <f t="shared" si="0"/>
        <v>0.13250000000000001</v>
      </c>
      <c r="P10" s="5">
        <f>IF(Table1[[#This Row],[Name]]&gt; " ",Table1[[#This Row],[Quantity]]*O10,0)</f>
        <v>0.13250000000000001</v>
      </c>
    </row>
    <row r="11" spans="2:16" x14ac:dyDescent="0.25">
      <c r="B11" s="2" t="str">
        <f>IF(Table27[[#This Row],[Product Name]]="Add Ingredient"," ",Table27[[#This Row],[Product Name]])</f>
        <v>Salt</v>
      </c>
      <c r="C11" s="42">
        <v>1</v>
      </c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0.01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2" t="str">
        <f>IF(Table27[[#This Row],[Product Name]]="Add Ingredient"," ",Table27[[#This Row],[Product Name]])</f>
        <v>Pepper</v>
      </c>
      <c r="C12" s="42">
        <v>1</v>
      </c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0.01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2" t="str">
        <f>IF(Table27[[#This Row],[Product Name]]="Add Ingredient"," ",Table27[[#This Row],[Product Name]])</f>
        <v xml:space="preserve"> </v>
      </c>
      <c r="C13" s="42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2" t="str">
        <f>IF(Table27[[#This Row],[Product Name]]="Add Ingredient"," ",Table27[[#This Row],[Product Name]])</f>
        <v xml:space="preserve"> </v>
      </c>
      <c r="C14" s="42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2" t="str">
        <f>IF(Table27[[#This Row],[Product Name]]="Add Ingredient"," ",Table27[[#This Row],[Product Name]])</f>
        <v xml:space="preserve"> </v>
      </c>
      <c r="C15" s="42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2" t="str">
        <f>IF(Table27[[#This Row],[Product Name]]="Add Ingredient"," ",Table27[[#This Row],[Product Name]])</f>
        <v xml:space="preserve"> </v>
      </c>
      <c r="C16" s="42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2" t="str">
        <f>IF(Table27[[#This Row],[Product Name]]="Add Ingredient"," ",Table27[[#This Row],[Product Name]])</f>
        <v xml:space="preserve"> </v>
      </c>
      <c r="C17" s="42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2" t="str">
        <f>IF(Table27[[#This Row],[Product Name]]="Add Ingredient"," ",Table27[[#This Row],[Product Name]])</f>
        <v xml:space="preserve"> </v>
      </c>
      <c r="C18" s="42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2" t="str">
        <f>IF(Table27[[#This Row],[Product Name]]="Add Ingredient"," ",Table27[[#This Row],[Product Name]])</f>
        <v xml:space="preserve"> </v>
      </c>
      <c r="C19" s="42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2" t="str">
        <f>IF(Table27[[#This Row],[Product Name]]="Add Ingredient"," ",Table27[[#This Row],[Product Name]])</f>
        <v xml:space="preserve"> </v>
      </c>
      <c r="C20" s="42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2" t="str">
        <f>IF(Table27[[#This Row],[Product Name]]="Add Ingredient"," ",Table27[[#This Row],[Product Name]])</f>
        <v xml:space="preserve"> </v>
      </c>
      <c r="C21" s="42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2" t="str">
        <f>IF(Table27[[#This Row],[Product Name]]="Add Ingredient"," ",Table27[[#This Row],[Product Name]])</f>
        <v xml:space="preserve"> </v>
      </c>
      <c r="C22" s="42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253.75</v>
      </c>
      <c r="E23" s="37">
        <f>SUM(Table1[saturated fat])</f>
        <v>0.60000000000000009</v>
      </c>
      <c r="F23" s="37">
        <f>SUM(Table1[carbs])</f>
        <v>49.404999999999994</v>
      </c>
      <c r="P23" s="5">
        <f>SUM(P4:P22)</f>
        <v>0.87394999999999978</v>
      </c>
    </row>
  </sheetData>
  <sheetProtection algorithmName="SHA-512" hashValue="Oc/mKA+M1XOKqJ27TIhQxZjxP6nK4BydnegHT99NkOLQ9LsVcW6J3ukEMkaVO63seMWLXl8W/9W4kZnMAW2vPQ==" saltValue="zvgersGM4GekQYH20vFbSg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77"/>
  <sheetViews>
    <sheetView showGridLines="0" topLeftCell="B1" zoomScale="145" zoomScaleNormal="145" workbookViewId="0">
      <selection activeCell="C9" sqref="C9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19" t="str">
        <f>'Shopping Ingredients'!G2</f>
        <v>Tomato Soup</v>
      </c>
      <c r="D1" s="18"/>
      <c r="E1" s="18"/>
      <c r="F1" s="1" t="s">
        <v>7</v>
      </c>
      <c r="G1" s="54">
        <v>4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24" t="s">
        <v>22</v>
      </c>
      <c r="C2" s="26" t="str">
        <f>'Ingredients Used'!B4</f>
        <v>TOMATO</v>
      </c>
      <c r="D2" s="27">
        <f>IF(C2&gt;" ",'Ingredients Used'!C4,"")</f>
        <v>4</v>
      </c>
      <c r="E2" s="27" t="str">
        <f>IF(C2&gt;" ",'Shopping Ingredients'!D4,"")</f>
        <v>g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26" t="str">
        <f>'Ingredients Used'!B5</f>
        <v>Celery</v>
      </c>
      <c r="D3" s="27">
        <f>IF(C3&gt;" ",'Ingredients Used'!C5,"")</f>
        <v>100</v>
      </c>
      <c r="E3" s="27" t="str">
        <f>IF(C3&gt;" ",'Shopping Ingredients'!D5,"")</f>
        <v>g</v>
      </c>
      <c r="F3" s="64" t="str">
        <f>'Shopping Ingredients'!J2</f>
        <v>Tomato Soup</v>
      </c>
      <c r="G3" s="65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26" t="str">
        <f>'Ingredients Used'!B6</f>
        <v>Water</v>
      </c>
      <c r="D4" s="27">
        <f>IF(C4&gt;" ",'Ingredients Used'!C6,"")</f>
        <v>100</v>
      </c>
      <c r="E4" s="27" t="str">
        <f>IF(C4&gt;" ",'Shopping Ingredients'!D6,"")</f>
        <v>ml</v>
      </c>
      <c r="F4" s="43" t="s">
        <v>9</v>
      </c>
      <c r="G4" s="44">
        <f>'Ingredients Used'!D23</f>
        <v>253.75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26" t="str">
        <f>'Ingredients Used'!B7</f>
        <v>Potatoes</v>
      </c>
      <c r="D5" s="27">
        <f>IF(C5&gt;" ",'Ingredients Used'!C7,"")</f>
        <v>200</v>
      </c>
      <c r="E5" s="27" t="str">
        <f>IF(C5&gt;" ",'Shopping Ingredients'!D7,"")</f>
        <v>g</v>
      </c>
      <c r="F5" s="45" t="s">
        <v>5</v>
      </c>
      <c r="G5" s="44">
        <f>'Ingredients Used'!E23</f>
        <v>0.60000000000000009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26" t="str">
        <f>'Ingredients Used'!B8</f>
        <v>Basil</v>
      </c>
      <c r="D6" s="27">
        <f>IF(C6&gt;" ",'Ingredients Used'!C8,"")</f>
        <v>1</v>
      </c>
      <c r="E6" s="27" t="str">
        <f>IF(C6&gt;" ",'Shopping Ingredients'!D8,"")</f>
        <v>capful</v>
      </c>
      <c r="F6" s="45" t="s">
        <v>6</v>
      </c>
      <c r="G6" s="44">
        <f>'Ingredients Used'!F23</f>
        <v>49.404999999999994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26" t="str">
        <f>'Ingredients Used'!B9</f>
        <v>Tomato Puree</v>
      </c>
      <c r="D7" s="27">
        <f>IF(C7&gt;" ",'Ingredients Used'!C9,"")</f>
        <v>15</v>
      </c>
      <c r="E7" s="27" t="str">
        <f>IF(C7&gt;" ",'Shopping Ingredients'!D9,"")</f>
        <v>g</v>
      </c>
      <c r="F7" s="43" t="s">
        <v>8</v>
      </c>
      <c r="G7" s="46">
        <f>'Ingredients Used'!P23</f>
        <v>0.87394999999999978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26" t="str">
        <f>'Ingredients Used'!B10</f>
        <v>stock cube</v>
      </c>
      <c r="D8" s="27">
        <f>IF(C8&gt;" ",'Ingredients Used'!C10,"")</f>
        <v>1</v>
      </c>
      <c r="E8" s="27" t="str">
        <f>IF(C8&gt;" ",'Shopping Ingredients'!D10,"")</f>
        <v>cube</v>
      </c>
      <c r="F8" s="47"/>
      <c r="G8" s="48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26" t="str">
        <f>'Ingredients Used'!B11</f>
        <v>Salt</v>
      </c>
      <c r="D9" s="27">
        <f>IF(C9&gt;" ",'Ingredients Used'!C11,"")</f>
        <v>1</v>
      </c>
      <c r="E9" s="27" t="str">
        <f>IF(C9&gt;" ",'Shopping Ingredients'!D11,"")</f>
        <v>pinch</v>
      </c>
      <c r="F9" s="49" t="s">
        <v>25</v>
      </c>
      <c r="G9" s="50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26" t="str">
        <f>'Ingredients Used'!B12</f>
        <v>Pepper</v>
      </c>
      <c r="D10" s="27">
        <f>IF(C10&gt;" ",'Ingredients Used'!C12,"")</f>
        <v>1</v>
      </c>
      <c r="E10" s="27" t="str">
        <f>IF(C10&gt;" ",'Shopping Ingredients'!D12,"")</f>
        <v>pinch</v>
      </c>
      <c r="F10" s="49" t="s">
        <v>9</v>
      </c>
      <c r="G10" s="51">
        <f>IF(G1&gt;0,G4/G1,0)</f>
        <v>63.4375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26" t="str">
        <f>'Ingredients Used'!B13</f>
        <v xml:space="preserve"> </v>
      </c>
      <c r="D11" s="27" t="str">
        <f>IF(C11&gt;" ",'Ingredients Used'!C13,"")</f>
        <v/>
      </c>
      <c r="E11" s="27" t="str">
        <f>IF(C11&gt;" ",'Shopping Ingredients'!D13,"")</f>
        <v/>
      </c>
      <c r="F11" s="52" t="s">
        <v>5</v>
      </c>
      <c r="G11" s="51">
        <f>IF(G1&gt;0,G5/G1,0)</f>
        <v>0.15000000000000002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26" t="str">
        <f>'Ingredients Used'!B14</f>
        <v xml:space="preserve"> </v>
      </c>
      <c r="D12" s="27" t="str">
        <f>IF(C12&gt;" ",'Ingredients Used'!C14,"")</f>
        <v/>
      </c>
      <c r="E12" s="27" t="str">
        <f>IF(C12&gt;" ",'Shopping Ingredients'!D14,"")</f>
        <v/>
      </c>
      <c r="F12" s="52" t="s">
        <v>6</v>
      </c>
      <c r="G12" s="51">
        <f>IF(G1&gt;0,G6/G1,0)</f>
        <v>12.351249999999999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26" t="str">
        <f>'Ingredients Used'!B15</f>
        <v xml:space="preserve"> </v>
      </c>
      <c r="D13" s="27" t="str">
        <f>IF(C13&gt;" ",'Ingredients Used'!C15,"")</f>
        <v/>
      </c>
      <c r="E13" s="27" t="str">
        <f>IF(C13&gt;" ",'Shopping Ingredients'!D15,"")</f>
        <v/>
      </c>
      <c r="F13" s="49" t="s">
        <v>12</v>
      </c>
      <c r="G13" s="53">
        <f>IF(G1&gt;0,G7/G1,0)</f>
        <v>0.21848749999999995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27" t="str">
        <f>IF(C14&gt;" ",'Ingredients Used'!C16,"")</f>
        <v/>
      </c>
      <c r="E14" s="27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27" t="str">
        <f>IF(C15&gt;" ",'Ingredients Used'!C17,"")</f>
        <v/>
      </c>
      <c r="E15" s="27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27" t="str">
        <f>IF(C16&gt;" ",'Ingredients Used'!C18,"")</f>
        <v/>
      </c>
      <c r="E16" s="27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27" t="str">
        <f>IF(C17&gt;" ",'Ingredients Used'!C19,"")</f>
        <v/>
      </c>
      <c r="E17" s="27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27" t="str">
        <f>IF(C18&gt;" ",'Ingredients Used'!C20,"")</f>
        <v/>
      </c>
      <c r="E18" s="27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27" t="str">
        <f>IF(C19&gt;" ",'Ingredients Used'!C21,"")</f>
        <v/>
      </c>
      <c r="E19" s="27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7" t="s">
        <v>34</v>
      </c>
      <c r="C21" s="55"/>
      <c r="D21" s="56" t="s">
        <v>31</v>
      </c>
      <c r="E21" s="55"/>
      <c r="F21" s="55"/>
      <c r="G21" s="55"/>
      <c r="J21" s="2"/>
      <c r="K21" s="2"/>
    </row>
    <row r="22" spans="2:24" ht="15.75" hidden="1" thickTop="1" x14ac:dyDescent="0.25">
      <c r="B22" s="68" t="s">
        <v>32</v>
      </c>
      <c r="C22" s="69"/>
      <c r="D22" s="74" t="s">
        <v>33</v>
      </c>
      <c r="E22" s="75"/>
      <c r="F22" s="75"/>
      <c r="G22" s="69"/>
      <c r="J22" s="2"/>
      <c r="K22" s="2"/>
    </row>
    <row r="23" spans="2:24" ht="21" hidden="1" x14ac:dyDescent="0.35">
      <c r="B23" s="70"/>
      <c r="C23" s="71"/>
      <c r="D23" s="70"/>
      <c r="E23" s="76"/>
      <c r="F23" s="76"/>
      <c r="G23" s="71"/>
      <c r="J23" s="66"/>
      <c r="K23" s="67"/>
    </row>
    <row r="24" spans="2:24" ht="21" hidden="1" x14ac:dyDescent="0.35">
      <c r="B24" s="70"/>
      <c r="C24" s="71"/>
      <c r="D24" s="70"/>
      <c r="E24" s="76"/>
      <c r="F24" s="76"/>
      <c r="G24" s="71"/>
      <c r="J24" s="30"/>
      <c r="K24" s="31"/>
    </row>
    <row r="25" spans="2:24" ht="21" hidden="1" x14ac:dyDescent="0.35">
      <c r="B25" s="70"/>
      <c r="C25" s="71"/>
      <c r="D25" s="70"/>
      <c r="E25" s="76"/>
      <c r="F25" s="76"/>
      <c r="G25" s="71"/>
      <c r="J25" s="30"/>
      <c r="K25" s="31"/>
    </row>
    <row r="26" spans="2:24" ht="21" hidden="1" x14ac:dyDescent="0.35">
      <c r="B26" s="70"/>
      <c r="C26" s="71"/>
      <c r="D26" s="70"/>
      <c r="E26" s="76"/>
      <c r="F26" s="76"/>
      <c r="G26" s="71"/>
      <c r="J26" s="30"/>
      <c r="K26" s="31"/>
    </row>
    <row r="27" spans="2:24" ht="21.75" hidden="1" thickBot="1" x14ac:dyDescent="0.4">
      <c r="B27" s="72"/>
      <c r="C27" s="73"/>
      <c r="D27" s="72"/>
      <c r="E27" s="77"/>
      <c r="F27" s="77"/>
      <c r="G27" s="73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  <row r="48" spans="10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</sheetData>
  <sheetProtection algorithmName="SHA-512" hashValue="fY57IahL58iF0nvS2wL3075BiI0qP5WnA6Z2T1QRP8z47lGBaG44UBbzD8jZTGlSYdeR6XLkYk8icW/D+i1LvA==" saltValue="dSCIL+JZ4zkl3cAnhec5Dg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2020-07-09T14:33:35Z</cp:lastPrinted>
  <dcterms:created xsi:type="dcterms:W3CDTF">2020-02-09T17:11:34Z</dcterms:created>
  <dcterms:modified xsi:type="dcterms:W3CDTF">2020-09-12T23:42:40Z</dcterms:modified>
</cp:coreProperties>
</file>