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deo 131 - Instant Gravy\"/>
    </mc:Choice>
  </mc:AlternateContent>
  <xr:revisionPtr revIDLastSave="0" documentId="13_ncr:1_{30FC115F-E96B-4AC6-88B3-57C32BC2FB7C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<sst xmlns="http://schemas.openxmlformats.org/spreadsheetml/2006/main" count="59" uniqueCount="35">
  <si>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</si>
  <si>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</si>
  <si>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</si>
  <si>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</si>
  <si>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</si>
  <si>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</si>
  <si>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</si>
  <si>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</si>
  <si>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</si>
  <si>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</si>
  <si>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</si>
  <si>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</si>
  <si>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</si>
  <si>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</si>
  <si>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</si>
  <si>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</si>
  <si>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</si>
  <si>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</si>
  <si>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</si>
  <si>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</si>
  <si>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</si>
  <si>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</si>
  <si>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</si>
  <si>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</si>
  <si>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</si>
  <si>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</si>
  <si>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</si>
  <si>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</si>
  <si>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</si>
  <si>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</si>
  <si>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</si>
  <si>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Instant Gravy</t>
  </si>
  <si>
    <t>Water</t>
  </si>
  <si>
    <t>ml</t>
  </si>
  <si>
    <t>Quixo Gravy Granules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</si>
</sst>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zoomScale="115" zoomScaleNormal="115" workbookViewId="0">
      <selection activeCell="B4" sqref="B4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31</v>
      </c>
      <c r="H2" s="72"/>
      <c r="I2" s="73"/>
      <c r="J2" s="22" t="str">
        <f>G2</f>
        <v>Instant Gravy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34</v>
      </c>
      <c r="C4" s="60">
        <v>100</v>
      </c>
      <c r="D4" s="60" t="s">
        <v>30</v>
      </c>
      <c r="E4" s="60">
        <v>485.7</v>
      </c>
      <c r="F4" s="61">
        <v>20</v>
      </c>
      <c r="G4" s="61">
        <v>44.3</v>
      </c>
      <c r="H4" s="62">
        <v>0.89</v>
      </c>
      <c r="I4" s="60">
        <v>300</v>
      </c>
      <c r="J4" s="20"/>
      <c r="K4" s="2"/>
      <c r="L4" s="3"/>
      <c r="X4" s="5"/>
    </row>
    <row r="5" spans="2:55" x14ac:dyDescent="0.25">
      <c r="B5" s="64" t="s">
        <v>32</v>
      </c>
      <c r="C5" s="65">
        <v>100</v>
      </c>
      <c r="D5" s="65" t="s">
        <v>33</v>
      </c>
      <c r="E5" s="65">
        <v>0</v>
      </c>
      <c r="F5" s="66">
        <v>0</v>
      </c>
      <c r="G5" s="66">
        <v>0</v>
      </c>
      <c r="H5" s="67">
        <v>0.01</v>
      </c>
      <c r="I5" s="65">
        <v>1000</v>
      </c>
      <c r="K5" s="2"/>
      <c r="L5" s="3"/>
      <c r="X5" s="5"/>
    </row>
    <row r="6" spans="2:55" x14ac:dyDescent="0.25">
      <c r="B6" s="53" t="s">
        <v>10</v>
      </c>
      <c r="C6" s="60"/>
      <c r="D6" s="60"/>
      <c r="E6" s="60">
        <v>0</v>
      </c>
      <c r="F6" s="61">
        <v>0</v>
      </c>
      <c r="G6" s="61">
        <v>0</v>
      </c>
      <c r="H6" s="62">
        <v>0</v>
      </c>
      <c r="I6" s="60"/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Quixo Gravy Granules</v>
      </c>
      <c r="C4" s="57">
        <v>21</v>
      </c>
      <c r="D4" s="4">
        <f>IF(Table1[[#This Row],[Name]]&gt; " ",J4*C4,0)</f>
        <v>101.997</v>
      </c>
      <c r="E4" s="4">
        <f>IF(Table1[[#This Row],[Name]] &gt; " ",C4*K4,0)</f>
        <v>4.2</v>
      </c>
      <c r="F4" s="4">
        <f>IF(Table1[[#This Row],[Name]]&gt; " ",C4*L4,0)</f>
        <v>9.302999999999999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4.8570000000000002</v>
      </c>
      <c r="K4">
        <f>IF(Table1[[#This Row],[Name]] &gt; " ",Table27[[#This Row],[Saturated Fat]] / Table27[[#This Row],[Typical  Nutritional Values Weight
'[Per 100 Grams/100 Ml Or 
1 For Single Items']]],0)</f>
        <v>0.2</v>
      </c>
      <c r="L4">
        <f>IF(Table1[[#This Row],[Name]]&gt;" ",Table27[[#This Row],[Carbohydrates]] / Table27[[#This Row],[Typical  Nutritional Values Weight
'[Per 100 Grams/100 Ml Or 
1 For Single Items']]],0)</f>
        <v>0.44299999999999995</v>
      </c>
      <c r="N4">
        <f>IF(Table1[[#This Row],[Name]] &gt; " ",Table27[[#This Row],[Product Price]]/Table27[[#This Row],[Product 
Size]],0)</f>
        <v>2.9666666666666665E-3</v>
      </c>
      <c r="O4">
        <f>IFERROR(N4,0)</f>
        <v>2.9666666666666665E-3</v>
      </c>
      <c r="P4" s="5">
        <f>IF(Table1[[#This Row],[Name]]&gt; " ",Table1[[#This Row],[Quantity]]*O4,0)</f>
        <v>6.2299999999999994E-2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280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1.0000000000000001E-5</v>
      </c>
      <c r="O5">
        <f t="shared" ref="O5:O22" si="0">IFERROR(N5,0)</f>
        <v>1.0000000000000001E-5</v>
      </c>
      <c r="P5" s="5">
        <f>IF(Table1[[#This Row],[Name]]&gt; " ",Table1[[#This Row],[Quantity]]*O5,0)</f>
        <v>2.8000000000000004E-3</v>
      </c>
    </row>
    <row r="6" spans="2:16" x14ac:dyDescent="0.25">
      <c r="B6" s="54" t="str">
        <f>IF(Table27[[#This Row],[Product Name]]="Add Ingredient"," ",Table27[[#This Row],[Product Name]])</f>
        <v xml:space="preserve"> </v>
      </c>
      <c r="C6" s="57"/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0</v>
      </c>
      <c r="O6">
        <f t="shared" si="0"/>
        <v>0</v>
      </c>
      <c r="P6" s="5">
        <f>IF(Table1[[#This Row],[Name]]&gt; " ",Table1[[#This Row],[Quantity]]*O6,0)</f>
        <v>0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101.997</v>
      </c>
      <c r="E23" s="37">
        <f>SUM(Table1[saturated fat])</f>
        <v>4.2</v>
      </c>
      <c r="F23" s="37">
        <f>SUM(Table1[carbs])</f>
        <v>9.302999999999999</v>
      </c>
      <c r="P23" s="5">
        <f>SUM(P4:P22)</f>
        <v>6.5099999999999991E-2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5"/>
  <sheetViews>
    <sheetView showGridLines="0" showRowColHeaders="0" tabSelected="1" topLeftCell="B1" zoomScale="160" zoomScaleNormal="160" workbookViewId="0">
      <selection activeCell="F14" sqref="F14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Instant Gravy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Quixo Gravy Granules</v>
      </c>
      <c r="D2" s="59">
        <f>IF(C2&gt;" ",'Ingredients Used'!C4,"")</f>
        <v>21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280</v>
      </c>
      <c r="E3" s="59" t="str">
        <f>IF(C3&gt;" ",'Shopping Ingredients'!D5,"")</f>
        <v>ml</v>
      </c>
      <c r="F3" s="75" t="str">
        <f>'Shopping Ingredients'!J2</f>
        <v>Instant Gravy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 xml:space="preserve"> </v>
      </c>
      <c r="D4" s="59" t="str">
        <f>IF(C4&gt;" ",'Ingredients Used'!C6,"")</f>
        <v/>
      </c>
      <c r="E4" s="59" t="str">
        <f>IF(C4&gt;" ",'Shopping Ingredients'!D6,"")</f>
        <v/>
      </c>
      <c r="F4" s="38" t="s">
        <v>9</v>
      </c>
      <c r="G4" s="39">
        <f>'Ingredients Used'!D23</f>
        <v>101.997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4.2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9.302999999999999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6.5099999999999991E-2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50.9985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2.1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4.6514999999999995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3.2549999999999996E-2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2020-11-25T23:12:15Z</dcterms:modified>
</cp:coreProperties>
</file>