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deo 134 - Easy shollowed frieed salmon\"/>
    </mc:Choice>
  </mc:AlternateContent>
  <xr:revisionPtr revIDLastSave="0" documentId="13_ncr:1_{3D0AB39C-D3B0-46A5-A41B-F91F09CF6F2F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<sst xmlns="http://schemas.openxmlformats.org/spreadsheetml/2006/main" count="58" uniqueCount="33">
  <si>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</si>
  <si>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</si>
  <si>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</si>
  <si>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</si>
  <si>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</si>
  <si>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</si>
  <si>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</si>
  <si>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</si>
  <si>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</si>
  <si>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</si>
  <si>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</si>
  <si>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</si>
  <si>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</si>
  <si>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</si>
  <si>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</si>
  <si>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</si>
  <si>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</si>
  <si>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</si>
  <si>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</si>
  <si>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</si>
  <si>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</si>
  <si>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</si>
  <si>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</si>
  <si>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</si>
  <si>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</si>
  <si>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</si>
  <si>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</si>
  <si>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</si>
  <si>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</si>
  <si>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</si>
  <si>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</si>
  <si>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Tesco 5 Wild Alaskan Salmon Fillet</t>
  </si>
  <si>
    <t>Shallowed Fried Salmon Fillet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</si>
</sst>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zoomScale="115" zoomScaleNormal="115" workbookViewId="0">
      <selection activeCell="G3" sqref="G3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6" t="s">
        <v>11</v>
      </c>
      <c r="C2" s="66"/>
      <c r="D2" s="28"/>
      <c r="E2" s="66" t="s">
        <v>18</v>
      </c>
      <c r="F2" s="66"/>
      <c r="G2" s="67" t="s">
        <v>32</v>
      </c>
      <c r="H2" s="68"/>
      <c r="I2" s="69"/>
      <c r="J2" s="22" t="str">
        <f>G2</f>
        <v>Shallowed Fried Salmon Fillet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ht="30" x14ac:dyDescent="0.25">
      <c r="B4" s="53" t="s">
        <v>31</v>
      </c>
      <c r="C4" s="60">
        <v>100</v>
      </c>
      <c r="D4" s="60" t="s">
        <v>30</v>
      </c>
      <c r="E4" s="60">
        <v>126</v>
      </c>
      <c r="F4" s="61">
        <v>0.8</v>
      </c>
      <c r="G4" s="61">
        <v>0.3</v>
      </c>
      <c r="H4" s="62">
        <v>5</v>
      </c>
      <c r="I4" s="60">
        <v>500</v>
      </c>
      <c r="J4" s="20"/>
      <c r="K4" s="2"/>
      <c r="L4" s="3"/>
      <c r="X4" s="5"/>
    </row>
    <row r="5" spans="2:55" x14ac:dyDescent="0.25">
      <c r="B5" s="53" t="s">
        <v>10</v>
      </c>
      <c r="C5" s="60"/>
      <c r="D5" s="60"/>
      <c r="E5" s="60">
        <v>0</v>
      </c>
      <c r="F5" s="61">
        <v>0</v>
      </c>
      <c r="G5" s="61">
        <v>0</v>
      </c>
      <c r="H5" s="62">
        <v>0</v>
      </c>
      <c r="I5" s="60"/>
      <c r="K5" s="2"/>
      <c r="L5" s="3"/>
      <c r="X5" s="5"/>
    </row>
    <row r="6" spans="2:55" x14ac:dyDescent="0.25">
      <c r="B6" s="53" t="s">
        <v>10</v>
      </c>
      <c r="C6" s="60"/>
      <c r="D6" s="60"/>
      <c r="E6" s="60">
        <v>0</v>
      </c>
      <c r="F6" s="61">
        <v>0</v>
      </c>
      <c r="G6" s="61">
        <v>0</v>
      </c>
      <c r="H6" s="62">
        <v>0</v>
      </c>
      <c r="I6" s="60"/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4"/>
      <c r="C24" s="65"/>
      <c r="D24" s="29"/>
      <c r="E24" s="6"/>
      <c r="F24" s="6"/>
      <c r="G24" s="6"/>
      <c r="H24" s="6"/>
      <c r="I24" s="6"/>
      <c r="J24" s="6"/>
      <c r="K24" s="64"/>
      <c r="L24" s="65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5" sqref="C5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0" t="s">
        <v>26</v>
      </c>
      <c r="C2" s="70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Tesco 5 Wild Alaskan Salmon Fillet</v>
      </c>
      <c r="C4" s="57">
        <v>220</v>
      </c>
      <c r="D4" s="4">
        <f>IF(Table1[[#This Row],[Name]]&gt; " ",J4*C4,0)</f>
        <v>277.2</v>
      </c>
      <c r="E4" s="4">
        <f>IF(Table1[[#This Row],[Name]] &gt; " ",C4*K4,0)</f>
        <v>1.76</v>
      </c>
      <c r="F4" s="4">
        <f>IF(Table1[[#This Row],[Name]]&gt; " ",C4*L4,0)</f>
        <v>0.66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1.26</v>
      </c>
      <c r="K4">
        <f>IF(Table1[[#This Row],[Name]] &gt; " ",Table27[[#This Row],[Saturated Fat]] / Table27[[#This Row],[Typical  Nutritional Values Weight
'[Per 100 Grams/100 Ml Or 
1 For Single Items']]],0)</f>
        <v>8.0000000000000002E-3</v>
      </c>
      <c r="L4">
        <f>IF(Table1[[#This Row],[Name]]&gt;" ",Table27[[#This Row],[Carbohydrates]] / Table27[[#This Row],[Typical  Nutritional Values Weight
'[Per 100 Grams/100 Ml Or 
1 For Single Items']]],0)</f>
        <v>3.0000000000000001E-3</v>
      </c>
      <c r="N4">
        <f>IF(Table1[[#This Row],[Name]] &gt; " ",Table27[[#This Row],[Product Price]]/Table27[[#This Row],[Product 
Size]],0)</f>
        <v>0.01</v>
      </c>
      <c r="O4">
        <f>IFERROR(N4,0)</f>
        <v>0.01</v>
      </c>
      <c r="P4" s="5">
        <f>IF(Table1[[#This Row],[Name]]&gt; " ",Table1[[#This Row],[Quantity]]*O4,0)</f>
        <v>2.2000000000000002</v>
      </c>
    </row>
    <row r="5" spans="2:16" x14ac:dyDescent="0.25">
      <c r="B5" s="54" t="str">
        <f>IF(Table27[[#This Row],[Product Name]]="Add Ingredient"," ",Table27[[#This Row],[Product Name]])</f>
        <v xml:space="preserve"> </v>
      </c>
      <c r="C5" s="57"/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0</v>
      </c>
      <c r="O5">
        <f t="shared" ref="O5:O22" si="0">IFERROR(N5,0)</f>
        <v>0</v>
      </c>
      <c r="P5" s="5">
        <f>IF(Table1[[#This Row],[Name]]&gt; " ",Table1[[#This Row],[Quantity]]*O5,0)</f>
        <v>0</v>
      </c>
    </row>
    <row r="6" spans="2:16" x14ac:dyDescent="0.25">
      <c r="B6" s="54" t="str">
        <f>IF(Table27[[#This Row],[Product Name]]="Add Ingredient"," ",Table27[[#This Row],[Product Name]])</f>
        <v xml:space="preserve"> </v>
      </c>
      <c r="C6" s="57"/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0</v>
      </c>
      <c r="O6">
        <f t="shared" si="0"/>
        <v>0</v>
      </c>
      <c r="P6" s="5">
        <f>IF(Table1[[#This Row],[Name]]&gt; " ",Table1[[#This Row],[Quantity]]*O6,0)</f>
        <v>0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277.2</v>
      </c>
      <c r="E23" s="37">
        <f>SUM(Table1[saturated fat])</f>
        <v>1.76</v>
      </c>
      <c r="F23" s="37">
        <f>SUM(Table1[carbs])</f>
        <v>0.66</v>
      </c>
      <c r="P23" s="5">
        <f>SUM(P4:P22)</f>
        <v>2.2000000000000002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35"/>
  <sheetViews>
    <sheetView showGridLines="0" showRowColHeaders="0" tabSelected="1" topLeftCell="B1" zoomScale="160" zoomScaleNormal="160" workbookViewId="0">
      <selection activeCell="H8" sqref="H8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Shallowed Fried Salmon Fillet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Tesco 5 Wild Alaskan Salmon Fillet</v>
      </c>
      <c r="D2" s="59">
        <f>IF(C2&gt;" ",'Ingredients Used'!C4,"")</f>
        <v>220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 xml:space="preserve"> </v>
      </c>
      <c r="D3" s="59" t="str">
        <f>IF(C3&gt;" ",'Ingredients Used'!C5,"")</f>
        <v/>
      </c>
      <c r="E3" s="59" t="str">
        <f>IF(C3&gt;" ",'Shopping Ingredients'!D5,"")</f>
        <v/>
      </c>
      <c r="F3" s="71" t="str">
        <f>'Shopping Ingredients'!J2</f>
        <v>Shallowed Fried Salmon Fillet</v>
      </c>
      <c r="G3" s="72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 xml:space="preserve"> </v>
      </c>
      <c r="D4" s="59" t="str">
        <f>IF(C4&gt;" ",'Ingredients Used'!C6,"")</f>
        <v/>
      </c>
      <c r="E4" s="59" t="str">
        <f>IF(C4&gt;" ",'Shopping Ingredients'!D6,"")</f>
        <v/>
      </c>
      <c r="F4" s="38" t="s">
        <v>9</v>
      </c>
      <c r="G4" s="39">
        <f>'Ingredients Used'!D23</f>
        <v>277.2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1.76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0.66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2.2000000000000002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138.6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0.88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0.33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1.1000000000000001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5"/>
      <c r="C22" s="76"/>
      <c r="D22" s="81"/>
      <c r="E22" s="82"/>
      <c r="F22" s="82"/>
      <c r="G22" s="76"/>
      <c r="J22" s="2"/>
      <c r="K22" s="2"/>
    </row>
    <row r="23" spans="2:24" ht="21" hidden="1" x14ac:dyDescent="0.35">
      <c r="B23" s="77"/>
      <c r="C23" s="78"/>
      <c r="D23" s="77"/>
      <c r="E23" s="83"/>
      <c r="F23" s="83"/>
      <c r="G23" s="78"/>
      <c r="J23" s="73"/>
      <c r="K23" s="74"/>
    </row>
    <row r="24" spans="2:24" ht="21" hidden="1" x14ac:dyDescent="0.35">
      <c r="B24" s="77"/>
      <c r="C24" s="78"/>
      <c r="D24" s="77"/>
      <c r="E24" s="83"/>
      <c r="F24" s="83"/>
      <c r="G24" s="78"/>
      <c r="J24" s="30"/>
      <c r="K24" s="31"/>
    </row>
    <row r="25" spans="2:24" ht="21" hidden="1" x14ac:dyDescent="0.35">
      <c r="B25" s="77"/>
      <c r="C25" s="78"/>
      <c r="D25" s="77"/>
      <c r="E25" s="83"/>
      <c r="F25" s="83"/>
      <c r="G25" s="78"/>
      <c r="J25" s="30"/>
      <c r="K25" s="31"/>
    </row>
    <row r="26" spans="2:24" ht="21" hidden="1" x14ac:dyDescent="0.35">
      <c r="B26" s="77"/>
      <c r="C26" s="78"/>
      <c r="D26" s="77"/>
      <c r="E26" s="83"/>
      <c r="F26" s="83"/>
      <c r="G26" s="78"/>
      <c r="J26" s="30"/>
      <c r="K26" s="31"/>
    </row>
    <row r="27" spans="2:24" ht="21.75" hidden="1" thickBot="1" x14ac:dyDescent="0.4">
      <c r="B27" s="79"/>
      <c r="C27" s="80"/>
      <c r="D27" s="79"/>
      <c r="E27" s="84"/>
      <c r="F27" s="84"/>
      <c r="G27" s="80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2020-12-05T20:43:15Z</dcterms:modified>
</cp:coreProperties>
</file>