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Meats\"/>
    </mc:Choice>
  </mc:AlternateContent>
  <xr:revisionPtr revIDLastSave="0" documentId="13_ncr:1_{936E06C3-9A7C-42F3-9091-2B4E08C90ACA}" xr6:coauthVersionLast="46" xr6:coauthVersionMax="46" xr10:uidLastSave="{00000000-0000-0000-0000-000000000000}"/>
  <bookViews>
    <workbookView xWindow="-120" yWindow="-120" windowWidth="29040" windowHeight="16440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J8" i="1"/>
  <c r="D8" i="1" s="1"/>
  <c r="K8" i="1"/>
  <c r="E8" i="1" s="1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N22" i="1"/>
  <c r="O22" i="1" s="1"/>
  <c r="E22" i="1"/>
  <c r="D22" i="1"/>
  <c r="F22" i="1"/>
  <c r="I22" i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N21" i="1"/>
  <c r="O21" i="1" s="1"/>
  <c r="E21" i="1"/>
  <c r="D21" i="1"/>
  <c r="I21" i="1"/>
  <c r="F21" i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E9" i="1"/>
  <c r="C3" i="5"/>
  <c r="E3" i="5" s="1"/>
  <c r="N5" i="1"/>
  <c r="O5" i="1" s="1"/>
  <c r="P5" i="1" s="1"/>
  <c r="I5" i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F8" i="1"/>
  <c r="D2" i="5"/>
  <c r="E2" i="5"/>
  <c r="D13" i="5" l="1"/>
  <c r="P23" i="1"/>
  <c r="G7" i="5" s="1"/>
  <c r="G13" i="5" s="1"/>
  <c r="D4" i="5"/>
  <c r="D12" i="5"/>
  <c r="E5" i="5"/>
  <c r="D3" i="5"/>
  <c r="F23" i="1"/>
  <c r="G6" i="5" s="1"/>
  <c r="G12" i="5" s="1"/>
  <c r="E23" i="1"/>
  <c r="G5" i="5" s="1"/>
  <c r="G11" i="5" s="1"/>
  <c r="D23" i="1"/>
  <c r="G4" i="5" s="1"/>
  <c r="G10" i="5" s="1"/>
  <c r="D10" i="5"/>
  <c r="E7" i="5"/>
  <c r="E11" i="5"/>
  <c r="D6" i="5"/>
  <c r="E14" i="5"/>
  <c r="D8" i="5"/>
  <c r="E9" i="5"/>
</calcChain>
</file>

<file path=xl/sharedStrings.xml><?xml version="1.0" encoding="utf-8"?>
<sst xmlns="http://schemas.openxmlformats.org/spreadsheetml/2006/main" count="60" uniqueCount="36">
  <si>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</si>
  <si>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</si>
  <si>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</si>
  <si>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</si>
  <si>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</si>
  <si>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</si>
  <si>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</si>
  <si>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</si>
  <si>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</si>
  <si>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</si>
  <si>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</si>
  <si>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</si>
  <si>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</si>
  <si>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</si>
  <si>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</si>
  <si>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</si>
  <si>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</si>
  <si>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</si>
  <si>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</si>
  <si>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</si>
  <si>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</si>
  <si>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</si>
  <si>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</si>
  <si>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</si>
  <si>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</si>
  <si>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</si>
  <si>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</si>
  <si>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</si>
  <si>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Sirloin Steak</t>
  </si>
  <si>
    <t>Salt</t>
  </si>
  <si>
    <t>Black Pepper</t>
  </si>
  <si>
    <t>Butter for Frying</t>
  </si>
  <si>
    <t>Pinch</t>
  </si>
  <si>
    <t>Perfect Steak</t>
  </si>
  <si>
    <t>g</t>
  </si>
  <si>
    <t>Butter to improve taste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</si>
</sst>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0" fontId="0" fillId="5" borderId="0" xfId="0" applyNumberFormat="1" applyFill="1" applyAlignment="1" applyProtection="1">
      <alignment horizontal="center"/>
      <protection locked="0"/>
    </xf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37"/>
  <sheetViews>
    <sheetView showGridLines="0" showRowColHeaders="0" tabSelected="1" zoomScale="115" zoomScaleNormal="115" workbookViewId="0">
      <selection activeCell="E8" sqref="E8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54" t="s">
        <v>11</v>
      </c>
      <c r="C2" s="54"/>
      <c r="D2" s="27"/>
      <c r="E2" s="54" t="s">
        <v>18</v>
      </c>
      <c r="F2" s="54"/>
      <c r="G2" s="55" t="s">
        <v>33</v>
      </c>
      <c r="H2" s="55"/>
      <c r="I2" s="56"/>
      <c r="J2" s="21" t="str">
        <f>G2</f>
        <v>Perfect Steak</v>
      </c>
    </row>
    <row r="3" spans="2:55" ht="48" x14ac:dyDescent="0.25">
      <c r="B3" s="29" t="s">
        <v>17</v>
      </c>
      <c r="C3" s="30" t="s">
        <v>27</v>
      </c>
      <c r="D3" s="31" t="s">
        <v>23</v>
      </c>
      <c r="E3" s="32" t="s">
        <v>15</v>
      </c>
      <c r="F3" s="32" t="s">
        <v>5</v>
      </c>
      <c r="G3" s="32" t="s">
        <v>6</v>
      </c>
      <c r="H3" s="32" t="s">
        <v>19</v>
      </c>
      <c r="I3" s="33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35" t="s">
        <v>28</v>
      </c>
      <c r="C4" s="36">
        <v>100</v>
      </c>
      <c r="D4" s="36" t="s">
        <v>34</v>
      </c>
      <c r="E4" s="36">
        <v>181</v>
      </c>
      <c r="F4" s="37">
        <v>4.0999999999999996</v>
      </c>
      <c r="G4" s="37">
        <v>0.03</v>
      </c>
      <c r="H4" s="38">
        <v>3.55</v>
      </c>
      <c r="I4" s="36">
        <v>227</v>
      </c>
      <c r="J4" s="20"/>
      <c r="K4" s="2"/>
      <c r="L4" s="3"/>
      <c r="X4" s="5"/>
    </row>
    <row r="5" spans="2:55" x14ac:dyDescent="0.25">
      <c r="B5" s="35" t="s">
        <v>35</v>
      </c>
      <c r="C5" s="36">
        <v>100</v>
      </c>
      <c r="D5" s="36" t="s">
        <v>34</v>
      </c>
      <c r="E5" s="36">
        <v>744</v>
      </c>
      <c r="F5" s="37">
        <v>52</v>
      </c>
      <c r="G5" s="37">
        <v>0.6</v>
      </c>
      <c r="H5" s="38">
        <v>1.7</v>
      </c>
      <c r="I5" s="36">
        <v>250</v>
      </c>
      <c r="K5" s="2"/>
      <c r="L5" s="3"/>
      <c r="X5" s="5"/>
    </row>
    <row r="6" spans="2:55" x14ac:dyDescent="0.25">
      <c r="B6" s="35" t="s">
        <v>29</v>
      </c>
      <c r="C6" s="36">
        <v>100</v>
      </c>
      <c r="D6" s="36" t="s">
        <v>32</v>
      </c>
      <c r="E6" s="36">
        <v>0</v>
      </c>
      <c r="F6" s="37">
        <v>0</v>
      </c>
      <c r="G6" s="37">
        <v>0</v>
      </c>
      <c r="H6" s="38">
        <v>0.27</v>
      </c>
      <c r="I6" s="36">
        <v>750</v>
      </c>
      <c r="K6" s="2"/>
      <c r="L6" s="3"/>
      <c r="X6" s="5"/>
    </row>
    <row r="7" spans="2:55" x14ac:dyDescent="0.25">
      <c r="B7" s="35" t="s">
        <v>30</v>
      </c>
      <c r="C7" s="36">
        <v>100</v>
      </c>
      <c r="D7" s="36" t="s">
        <v>32</v>
      </c>
      <c r="E7" s="36">
        <v>0</v>
      </c>
      <c r="F7" s="37">
        <v>0</v>
      </c>
      <c r="G7" s="37">
        <v>0</v>
      </c>
      <c r="H7" s="38">
        <v>1.35</v>
      </c>
      <c r="I7" s="36">
        <v>104</v>
      </c>
      <c r="K7" s="2"/>
      <c r="L7" s="3"/>
      <c r="X7" s="5"/>
    </row>
    <row r="8" spans="2:55" x14ac:dyDescent="0.25">
      <c r="B8" s="35" t="s">
        <v>31</v>
      </c>
      <c r="C8" s="36">
        <v>100</v>
      </c>
      <c r="D8" s="36" t="s">
        <v>34</v>
      </c>
      <c r="E8" s="36">
        <v>744</v>
      </c>
      <c r="F8" s="37">
        <v>52</v>
      </c>
      <c r="G8" s="37">
        <v>0.6</v>
      </c>
      <c r="H8" s="38">
        <v>1.7</v>
      </c>
      <c r="I8" s="36">
        <v>250</v>
      </c>
      <c r="K8" s="2"/>
      <c r="L8" s="3"/>
      <c r="X8" s="5"/>
    </row>
    <row r="9" spans="2:55" x14ac:dyDescent="0.25">
      <c r="B9" s="35" t="s">
        <v>10</v>
      </c>
      <c r="C9" s="36"/>
      <c r="D9" s="36"/>
      <c r="E9" s="36">
        <v>0</v>
      </c>
      <c r="F9" s="37">
        <v>0</v>
      </c>
      <c r="G9" s="37">
        <v>0</v>
      </c>
      <c r="H9" s="38">
        <v>0</v>
      </c>
      <c r="I9" s="36"/>
      <c r="K9" s="2"/>
      <c r="L9" s="3"/>
      <c r="X9" s="5"/>
    </row>
    <row r="10" spans="2:55" x14ac:dyDescent="0.25">
      <c r="B10" s="35" t="s">
        <v>10</v>
      </c>
      <c r="C10" s="36"/>
      <c r="D10" s="36"/>
      <c r="E10" s="36">
        <v>0</v>
      </c>
      <c r="F10" s="37">
        <v>0</v>
      </c>
      <c r="G10" s="37">
        <v>0</v>
      </c>
      <c r="H10" s="38">
        <v>0</v>
      </c>
      <c r="I10" s="36"/>
      <c r="K10" s="2"/>
      <c r="L10" s="3"/>
      <c r="X10" s="5"/>
    </row>
    <row r="11" spans="2:55" x14ac:dyDescent="0.25">
      <c r="B11" s="35" t="s">
        <v>10</v>
      </c>
      <c r="C11" s="36"/>
      <c r="D11" s="36"/>
      <c r="E11" s="36">
        <v>0</v>
      </c>
      <c r="F11" s="37">
        <v>0</v>
      </c>
      <c r="G11" s="37">
        <v>0</v>
      </c>
      <c r="H11" s="38">
        <v>0</v>
      </c>
      <c r="I11" s="36"/>
      <c r="K11" s="2"/>
      <c r="L11" s="3"/>
      <c r="X11" s="5"/>
    </row>
    <row r="12" spans="2:55" x14ac:dyDescent="0.25">
      <c r="B12" s="35" t="s">
        <v>10</v>
      </c>
      <c r="C12" s="36"/>
      <c r="D12" s="36"/>
      <c r="E12" s="36">
        <v>0</v>
      </c>
      <c r="F12" s="37">
        <v>0</v>
      </c>
      <c r="G12" s="37">
        <v>0</v>
      </c>
      <c r="H12" s="38">
        <v>0</v>
      </c>
      <c r="I12" s="36"/>
      <c r="K12" s="2"/>
      <c r="L12" s="3"/>
      <c r="X12" s="5"/>
    </row>
    <row r="13" spans="2:55" x14ac:dyDescent="0.25">
      <c r="B13" s="35" t="s">
        <v>10</v>
      </c>
      <c r="C13" s="36"/>
      <c r="D13" s="36"/>
      <c r="E13" s="36">
        <v>0</v>
      </c>
      <c r="F13" s="37">
        <v>0</v>
      </c>
      <c r="G13" s="37">
        <v>0</v>
      </c>
      <c r="H13" s="38">
        <v>0</v>
      </c>
      <c r="I13" s="36"/>
      <c r="K13" s="2"/>
      <c r="L13" s="3"/>
      <c r="X13" s="5"/>
    </row>
    <row r="14" spans="2:55" x14ac:dyDescent="0.25">
      <c r="B14" s="35" t="s">
        <v>10</v>
      </c>
      <c r="C14" s="36"/>
      <c r="D14" s="36"/>
      <c r="E14" s="36">
        <v>0</v>
      </c>
      <c r="F14" s="37">
        <v>0</v>
      </c>
      <c r="G14" s="37">
        <v>0</v>
      </c>
      <c r="H14" s="38">
        <v>0</v>
      </c>
      <c r="I14" s="36"/>
      <c r="K14" s="2"/>
      <c r="L14" s="3"/>
      <c r="X14" s="5"/>
    </row>
    <row r="15" spans="2:55" x14ac:dyDescent="0.25">
      <c r="B15" s="35" t="s">
        <v>10</v>
      </c>
      <c r="C15" s="36"/>
      <c r="D15" s="36"/>
      <c r="E15" s="36">
        <v>0</v>
      </c>
      <c r="F15" s="37">
        <v>0</v>
      </c>
      <c r="G15" s="37">
        <v>0</v>
      </c>
      <c r="H15" s="38">
        <v>0</v>
      </c>
      <c r="I15" s="36"/>
      <c r="K15" s="2"/>
      <c r="L15" s="3"/>
      <c r="X15" s="5"/>
    </row>
    <row r="16" spans="2:55" x14ac:dyDescent="0.25">
      <c r="B16" s="35" t="s">
        <v>10</v>
      </c>
      <c r="C16" s="36"/>
      <c r="D16" s="36"/>
      <c r="E16" s="36">
        <v>0</v>
      </c>
      <c r="F16" s="37">
        <v>0</v>
      </c>
      <c r="G16" s="37">
        <v>0</v>
      </c>
      <c r="H16" s="38">
        <v>0</v>
      </c>
      <c r="I16" s="36"/>
      <c r="K16" s="2"/>
      <c r="L16" s="3"/>
      <c r="X16" s="5"/>
    </row>
    <row r="17" spans="2:24" x14ac:dyDescent="0.25">
      <c r="B17" s="35" t="s">
        <v>10</v>
      </c>
      <c r="C17" s="36"/>
      <c r="D17" s="36"/>
      <c r="E17" s="36">
        <v>0</v>
      </c>
      <c r="F17" s="37">
        <v>0</v>
      </c>
      <c r="G17" s="37">
        <v>0</v>
      </c>
      <c r="H17" s="38">
        <v>0</v>
      </c>
      <c r="I17" s="36"/>
      <c r="K17" s="2"/>
      <c r="L17" s="3"/>
      <c r="X17" s="5"/>
    </row>
    <row r="18" spans="2:24" x14ac:dyDescent="0.25">
      <c r="B18" s="35" t="s">
        <v>10</v>
      </c>
      <c r="C18" s="36"/>
      <c r="D18" s="36"/>
      <c r="E18" s="36">
        <v>0</v>
      </c>
      <c r="F18" s="37">
        <v>0</v>
      </c>
      <c r="G18" s="37">
        <v>0</v>
      </c>
      <c r="H18" s="38">
        <v>0</v>
      </c>
      <c r="I18" s="36"/>
      <c r="K18" s="2"/>
      <c r="L18" s="3"/>
      <c r="X18" s="5"/>
    </row>
    <row r="19" spans="2:24" x14ac:dyDescent="0.25">
      <c r="B19" s="35" t="s">
        <v>10</v>
      </c>
      <c r="C19" s="36"/>
      <c r="D19" s="36"/>
      <c r="E19" s="36">
        <v>0</v>
      </c>
      <c r="F19" s="37">
        <v>0</v>
      </c>
      <c r="G19" s="37">
        <v>0</v>
      </c>
      <c r="H19" s="38">
        <v>0</v>
      </c>
      <c r="I19" s="36"/>
      <c r="K19" s="2"/>
      <c r="L19" s="3"/>
      <c r="X19" s="5"/>
    </row>
    <row r="20" spans="2:24" x14ac:dyDescent="0.25">
      <c r="B20" s="35" t="s">
        <v>10</v>
      </c>
      <c r="C20" s="36"/>
      <c r="D20" s="36"/>
      <c r="E20" s="36">
        <v>0</v>
      </c>
      <c r="F20" s="37">
        <v>0</v>
      </c>
      <c r="G20" s="37">
        <v>0</v>
      </c>
      <c r="H20" s="38">
        <v>0</v>
      </c>
      <c r="I20" s="36"/>
      <c r="K20" s="2"/>
      <c r="L20" s="3"/>
      <c r="X20" s="5"/>
    </row>
    <row r="21" spans="2:24" x14ac:dyDescent="0.25">
      <c r="B21" s="35" t="s">
        <v>10</v>
      </c>
      <c r="C21" s="36"/>
      <c r="D21" s="36"/>
      <c r="E21" s="36">
        <v>0</v>
      </c>
      <c r="F21" s="37">
        <v>0</v>
      </c>
      <c r="G21" s="37">
        <v>0</v>
      </c>
      <c r="H21" s="38">
        <v>0</v>
      </c>
      <c r="I21" s="36"/>
      <c r="K21" s="2"/>
      <c r="L21" s="3"/>
      <c r="X21" s="5"/>
    </row>
    <row r="22" spans="2:24" x14ac:dyDescent="0.25">
      <c r="B22" s="35" t="s">
        <v>10</v>
      </c>
      <c r="C22" s="36"/>
      <c r="D22" s="36"/>
      <c r="E22" s="36">
        <v>0</v>
      </c>
      <c r="F22" s="37">
        <v>0</v>
      </c>
      <c r="G22" s="37">
        <v>0</v>
      </c>
      <c r="H22" s="38">
        <v>0</v>
      </c>
      <c r="I22" s="36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52"/>
      <c r="C24" s="53"/>
      <c r="D24" s="28"/>
      <c r="E24" s="6"/>
      <c r="F24" s="6"/>
      <c r="G24" s="6"/>
      <c r="H24" s="6"/>
      <c r="I24" s="6"/>
      <c r="J24" s="6"/>
      <c r="K24" s="52"/>
      <c r="L24" s="53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</sheetData>
  <sheetProtection algorithmName="SHA-512" hashValue="47Z75MSiHnrrWxuP11SziAPaUF/wZpSAzAq7mHrA9z5x5K6QRI6A89pvyVIRwQjJG2uF46OH0VN/no1poddM8w==" saltValue="aHS4Dx1sDbOBwruzLo3bzQ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="130" zoomScaleNormal="130" workbookViewId="0">
      <selection activeCell="C9" sqref="C9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57" t="s">
        <v>26</v>
      </c>
      <c r="C2" s="57"/>
    </row>
    <row r="3" spans="2:16" x14ac:dyDescent="0.25">
      <c r="B3" s="22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x14ac:dyDescent="0.25">
      <c r="B4" s="2" t="str">
        <f>IF(Table27[[#This Row],[Product Name]]="Add Ingredient"," ",Table27[[#This Row],[Product Name]])</f>
        <v>Sirloin Steak</v>
      </c>
      <c r="C4" s="39">
        <v>185</v>
      </c>
      <c r="D4" s="4">
        <f>IF(Table1[[#This Row],[Name]]&gt; " ",J4*C4,0)</f>
        <v>334.85</v>
      </c>
      <c r="E4" s="4">
        <f>IF(Table1[[#This Row],[Name]] &gt; " ",C4*K4,0)</f>
        <v>7.5849999999999991</v>
      </c>
      <c r="F4" s="4">
        <f>IF(Table1[[#This Row],[Name]]&gt; " ",C4*L4,0)</f>
        <v>5.5499999999999994E-2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1.81</v>
      </c>
      <c r="K4">
        <f>IF(Table1[[#This Row],[Name]] &gt; " ",Table27[[#This Row],[Saturated Fat]] / Table27[[#This Row],[Typical  Nutritional Values Weight
'[Per 100 Grams/100 Ml Or 
1 For Single Items']]],0)</f>
        <v>4.0999999999999995E-2</v>
      </c>
      <c r="L4">
        <f>IF(Table1[[#This Row],[Name]]&gt;" ",Table27[[#This Row],[Carbohydrates]] / Table27[[#This Row],[Typical  Nutritional Values Weight
'[Per 100 Grams/100 Ml Or 
1 For Single Items']]],0)</f>
        <v>2.9999999999999997E-4</v>
      </c>
      <c r="N4">
        <f>IF(Table1[[#This Row],[Name]] &gt; " ",Table27[[#This Row],[Product Price]]/Table27[[#This Row],[Product 
Size]],0)</f>
        <v>1.5638766519823787E-2</v>
      </c>
      <c r="O4">
        <f>IFERROR(N4,0)</f>
        <v>1.5638766519823787E-2</v>
      </c>
      <c r="P4" s="5">
        <f>IF(Table1[[#This Row],[Name]]&gt; " ",Table1[[#This Row],[Quantity]]*O4,0)</f>
        <v>2.8931718061674006</v>
      </c>
    </row>
    <row r="5" spans="2:16" x14ac:dyDescent="0.25">
      <c r="B5" s="2" t="str">
        <f>IF(Table27[[#This Row],[Product Name]]="Add Ingredient"," ",Table27[[#This Row],[Product Name]])</f>
        <v>Butter to improve taste</v>
      </c>
      <c r="C5" s="39">
        <v>4</v>
      </c>
      <c r="D5" s="4">
        <f>IF(Table1[[#This Row],[Name]]&gt; " ",J5*C5,0)</f>
        <v>29.76</v>
      </c>
      <c r="E5" s="4">
        <f>IF(Table1[[#This Row],[Name]] &gt; " ",C5*K5,0)</f>
        <v>2.08</v>
      </c>
      <c r="F5" s="4">
        <f>IF(Table1[[#This Row],[Name]]&gt; " ",C5*L5,0)</f>
        <v>2.4E-2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7.44</v>
      </c>
      <c r="K5">
        <f>IF(Table1[[#This Row],[Name]] &gt; " ",Table27[[#This Row],[Saturated Fat]] / Table27[[#This Row],[Typical  Nutritional Values Weight
'[Per 100 Grams/100 Ml Or 
1 For Single Items']]],0)</f>
        <v>0.52</v>
      </c>
      <c r="L5">
        <f>IF(Table1[[#This Row],[Name]]&gt;" ",Table27[[#This Row],[Carbohydrates]] / Table27[[#This Row],[Typical  Nutritional Values Weight
'[Per 100 Grams/100 Ml Or 
1 For Single Items']]],0)</f>
        <v>6.0000000000000001E-3</v>
      </c>
      <c r="N5">
        <f>IF(Table1[[#This Row],[Name]] &gt; " ",Table27[[#This Row],[Product Price]]/Table27[[#This Row],[Product 
Size]],0)</f>
        <v>6.7999999999999996E-3</v>
      </c>
      <c r="O5">
        <f t="shared" ref="O5:O22" si="0">IFERROR(N5,0)</f>
        <v>6.7999999999999996E-3</v>
      </c>
      <c r="P5" s="5">
        <f>IF(Table1[[#This Row],[Name]]&gt; " ",Table1[[#This Row],[Quantity]]*O5,0)</f>
        <v>2.7199999999999998E-2</v>
      </c>
    </row>
    <row r="6" spans="2:16" x14ac:dyDescent="0.25">
      <c r="B6" s="2" t="str">
        <f>IF(Table27[[#This Row],[Product Name]]="Add Ingredient"," ",Table27[[#This Row],[Product Name]])</f>
        <v>Salt</v>
      </c>
      <c r="C6" s="39">
        <v>1</v>
      </c>
      <c r="D6" s="4">
        <f>IF(Table1[[#This Row],[Name]]&gt; " ",J6*C6,0)</f>
        <v>0</v>
      </c>
      <c r="E6" s="4">
        <f>IF(Table1[[#This Row],[Name]] &gt; " ",C6*K6,0)</f>
        <v>0</v>
      </c>
      <c r="F6" s="4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1</v>
      </c>
      <c r="J6">
        <f>IF(Table1[[#This Row],[Name]] &gt; " ",Table27[[#This Row],[Calories]] / Table27[[#This Row],[Typical  Nutritional Values Weight
'[Per 100 Grams/100 Ml Or 
1 For Single Items']]],0)</f>
        <v>0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</v>
      </c>
      <c r="N6">
        <f>IF(Table1[[#This Row],[Name]] &gt; " ",Table27[[#This Row],[Product Price]]/Table27[[#This Row],[Product 
Size]],0)</f>
        <v>3.6000000000000002E-4</v>
      </c>
      <c r="O6">
        <f t="shared" si="0"/>
        <v>3.6000000000000002E-4</v>
      </c>
      <c r="P6" s="5">
        <f>IF(Table1[[#This Row],[Name]]&gt; " ",Table1[[#This Row],[Quantity]]*O6,0)</f>
        <v>3.6000000000000002E-4</v>
      </c>
    </row>
    <row r="7" spans="2:16" x14ac:dyDescent="0.25">
      <c r="B7" s="2" t="str">
        <f>IF(Table27[[#This Row],[Product Name]]="Add Ingredient"," ",Table27[[#This Row],[Product Name]])</f>
        <v>Black Pepper</v>
      </c>
      <c r="C7" s="39">
        <v>1</v>
      </c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1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1.2980769230769231E-2</v>
      </c>
      <c r="O7">
        <f t="shared" si="0"/>
        <v>1.2980769230769231E-2</v>
      </c>
      <c r="P7" s="5">
        <f>IF(Table1[[#This Row],[Name]]&gt; " ",Table1[[#This Row],[Quantity]]*O7,0)</f>
        <v>1.2980769230769231E-2</v>
      </c>
    </row>
    <row r="8" spans="2:16" x14ac:dyDescent="0.25">
      <c r="B8" s="2" t="str">
        <f>IF(Table27[[#This Row],[Product Name]]="Add Ingredient"," ",Table27[[#This Row],[Product Name]])</f>
        <v>Butter for Frying</v>
      </c>
      <c r="C8" s="39">
        <v>7</v>
      </c>
      <c r="D8" s="4">
        <f>IF(Table1[[#This Row],[Name]]&gt; " ",J8*C8,0)</f>
        <v>52.080000000000005</v>
      </c>
      <c r="E8" s="4">
        <f>IF(Table1[[#This Row],[Name]] &gt; " ",C8*K8,0)</f>
        <v>3.64</v>
      </c>
      <c r="F8" s="4">
        <f>IF(Table1[[#This Row],[Name]]&gt; " ",C8*L8,0)</f>
        <v>4.2000000000000003E-2</v>
      </c>
      <c r="I8">
        <f>IF(Table1[[#This Row],[Name]]&gt;" ",Table27[[#This Row],[Typical  Nutritional Values Weight
'[Per 100 Grams/100 Ml Or 
1 For Single Items']]] / 100,0)</f>
        <v>1</v>
      </c>
      <c r="J8">
        <f>IF(Table1[[#This Row],[Name]] &gt; " ",Table27[[#This Row],[Calories]] / Table27[[#This Row],[Typical  Nutritional Values Weight
'[Per 100 Grams/100 Ml Or 
1 For Single Items']]],0)</f>
        <v>7.44</v>
      </c>
      <c r="K8">
        <f>IF(Table1[[#This Row],[Name]] &gt; " ",Table27[[#This Row],[Saturated Fat]] / Table27[[#This Row],[Typical  Nutritional Values Weight
'[Per 100 Grams/100 Ml Or 
1 For Single Items']]],0)</f>
        <v>0.52</v>
      </c>
      <c r="L8">
        <f>IF(Table1[[#This Row],[Name]]&gt;" ",Table27[[#This Row],[Carbohydrates]] / Table27[[#This Row],[Typical  Nutritional Values Weight
'[Per 100 Grams/100 Ml Or 
1 For Single Items']]],0)</f>
        <v>6.0000000000000001E-3</v>
      </c>
      <c r="N8">
        <f>IF(Table1[[#This Row],[Name]] &gt; " ",Table27[[#This Row],[Product Price]]/Table27[[#This Row],[Product 
Size]],0)</f>
        <v>6.7999999999999996E-3</v>
      </c>
      <c r="O8">
        <f t="shared" si="0"/>
        <v>6.7999999999999996E-3</v>
      </c>
      <c r="P8" s="5">
        <f>IF(Table1[[#This Row],[Name]]&gt; " ",Table1[[#This Row],[Quantity]]*O8,0)</f>
        <v>4.7599999999999996E-2</v>
      </c>
    </row>
    <row r="9" spans="2:16" x14ac:dyDescent="0.25">
      <c r="B9" s="2" t="str">
        <f>IF(Table27[[#This Row],[Product Name]]="Add Ingredient"," ",Table27[[#This Row],[Product Name]])</f>
        <v xml:space="preserve"> </v>
      </c>
      <c r="C9" s="39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2" t="str">
        <f>IF(Table27[[#This Row],[Product Name]]="Add Ingredient"," ",Table27[[#This Row],[Product Name]])</f>
        <v xml:space="preserve"> </v>
      </c>
      <c r="C10" s="39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2" t="str">
        <f>IF(Table27[[#This Row],[Product Name]]="Add Ingredient"," ",Table27[[#This Row],[Product Name]])</f>
        <v xml:space="preserve"> </v>
      </c>
      <c r="C11" s="39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2" t="str">
        <f>IF(Table27[[#This Row],[Product Name]]="Add Ingredient"," ",Table27[[#This Row],[Product Name]])</f>
        <v xml:space="preserve"> </v>
      </c>
      <c r="C12" s="39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2" t="str">
        <f>IF(Table27[[#This Row],[Product Name]]="Add Ingredient"," ",Table27[[#This Row],[Product Name]])</f>
        <v xml:space="preserve"> </v>
      </c>
      <c r="C13" s="39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2" t="str">
        <f>IF(Table27[[#This Row],[Product Name]]="Add Ingredient"," ",Table27[[#This Row],[Product Name]])</f>
        <v xml:space="preserve"> </v>
      </c>
      <c r="C14" s="39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2" t="str">
        <f>IF(Table27[[#This Row],[Product Name]]="Add Ingredient"," ",Table27[[#This Row],[Product Name]])</f>
        <v xml:space="preserve"> </v>
      </c>
      <c r="C15" s="39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2" t="str">
        <f>IF(Table27[[#This Row],[Product Name]]="Add Ingredient"," ",Table27[[#This Row],[Product Name]])</f>
        <v xml:space="preserve"> </v>
      </c>
      <c r="C16" s="39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2" t="str">
        <f>IF(Table27[[#This Row],[Product Name]]="Add Ingredient"," ",Table27[[#This Row],[Product Name]])</f>
        <v xml:space="preserve"> </v>
      </c>
      <c r="C17" s="39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2" t="str">
        <f>IF(Table27[[#This Row],[Product Name]]="Add Ingredient"," ",Table27[[#This Row],[Product Name]])</f>
        <v xml:space="preserve"> </v>
      </c>
      <c r="C18" s="39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2" t="str">
        <f>IF(Table27[[#This Row],[Product Name]]="Add Ingredient"," ",Table27[[#This Row],[Product Name]])</f>
        <v xml:space="preserve"> </v>
      </c>
      <c r="C19" s="39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2" t="str">
        <f>IF(Table27[[#This Row],[Product Name]]="Add Ingredient"," ",Table27[[#This Row],[Product Name]])</f>
        <v xml:space="preserve"> </v>
      </c>
      <c r="C20" s="39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2" t="str">
        <f>IF(Table27[[#This Row],[Product Name]]="Add Ingredient"," ",Table27[[#This Row],[Product Name]])</f>
        <v xml:space="preserve"> </v>
      </c>
      <c r="C21" s="39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2" t="str">
        <f>IF(Table27[[#This Row],[Product Name]]="Add Ingredient"," ",Table27[[#This Row],[Product Name]])</f>
        <v xml:space="preserve"> </v>
      </c>
      <c r="C22" s="39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4">
        <f>SUM(Table1[calories])</f>
        <v>416.69</v>
      </c>
      <c r="E23" s="34">
        <f>SUM(Table1[saturated fat])</f>
        <v>13.305</v>
      </c>
      <c r="F23" s="34">
        <f>SUM(Table1[carbs])</f>
        <v>0.1215</v>
      </c>
      <c r="P23" s="5">
        <f>SUM(P4:P22)</f>
        <v>2.98131257539817</v>
      </c>
    </row>
  </sheetData>
  <sheetProtection algorithmName="SHA-512" hashValue="L7uZgSU5WJE6F+1gigrJ3mNAaZK50QJIzZhSBhyUyFnOaNfS6RgPxDCB3Ok7zR3iDkLZyOcnl0AViePmkk5JXA==" saltValue="AsmZuMbJyYlPXTNJZQUA+Q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showRowColHeaders="0" topLeftCell="B1" zoomScale="130" zoomScaleNormal="130" workbookViewId="0">
      <selection activeCell="C3" sqref="C3"/>
    </sheetView>
  </sheetViews>
  <sheetFormatPr defaultColWidth="0" defaultRowHeight="15" zeroHeight="1" x14ac:dyDescent="0.25"/>
  <cols>
    <col min="1" max="1" width="9.140625" hidden="1" customWidth="1"/>
    <col min="2" max="2" width="30.42578125" customWidth="1"/>
    <col min="3" max="3" width="18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3" t="s">
        <v>21</v>
      </c>
      <c r="C1" s="19" t="str">
        <f>'Shopping Ingredients'!G2</f>
        <v>Perfect Steak</v>
      </c>
      <c r="D1" s="18"/>
      <c r="E1" s="18"/>
      <c r="F1" s="1" t="s">
        <v>7</v>
      </c>
      <c r="G1" s="51">
        <v>1</v>
      </c>
      <c r="I1" s="18"/>
      <c r="J1" s="25"/>
      <c r="K1" s="25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4"/>
      <c r="X1" s="18"/>
    </row>
    <row r="2" spans="2:24" x14ac:dyDescent="0.25">
      <c r="B2" s="23" t="s">
        <v>22</v>
      </c>
      <c r="C2" s="25" t="str">
        <f>'Ingredients Used'!B4</f>
        <v>Sirloin Steak</v>
      </c>
      <c r="D2" s="26">
        <f>IF(C2&gt;" ",'Ingredients Used'!C4,"")</f>
        <v>185</v>
      </c>
      <c r="E2" s="26" t="str">
        <f>IF(C2&gt;" ",'Shopping Ingredients'!D4,"")</f>
        <v>g</v>
      </c>
      <c r="F2" s="18"/>
      <c r="G2" s="24"/>
      <c r="H2" s="25"/>
      <c r="I2" s="18"/>
      <c r="J2" s="25"/>
      <c r="K2" s="25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4"/>
      <c r="X2" s="18"/>
    </row>
    <row r="3" spans="2:24" ht="15.75" x14ac:dyDescent="0.25">
      <c r="B3" s="23"/>
      <c r="C3" s="25" t="str">
        <f>'Ingredients Used'!B5</f>
        <v>Butter to improve taste</v>
      </c>
      <c r="D3" s="26">
        <f>IF(C3&gt;" ",'Ingredients Used'!C5,"")</f>
        <v>4</v>
      </c>
      <c r="E3" s="26" t="str">
        <f>IF(C3&gt;" ",'Shopping Ingredients'!D5,"")</f>
        <v>g</v>
      </c>
      <c r="F3" s="58" t="str">
        <f>'Shopping Ingredients'!J2</f>
        <v>Perfect Steak</v>
      </c>
      <c r="G3" s="59"/>
      <c r="H3" s="25"/>
      <c r="I3" s="18"/>
      <c r="J3" s="25"/>
      <c r="K3" s="25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4"/>
      <c r="X3" s="18"/>
    </row>
    <row r="4" spans="2:24" ht="15.75" x14ac:dyDescent="0.25">
      <c r="B4" s="23"/>
      <c r="C4" s="25" t="str">
        <f>'Ingredients Used'!B6</f>
        <v>Salt</v>
      </c>
      <c r="D4" s="26">
        <f>IF(C4&gt;" ",'Ingredients Used'!C6,"")</f>
        <v>1</v>
      </c>
      <c r="E4" s="26" t="str">
        <f>IF(C4&gt;" ",'Shopping Ingredients'!D6,"")</f>
        <v>Pinch</v>
      </c>
      <c r="F4" s="40" t="s">
        <v>9</v>
      </c>
      <c r="G4" s="41">
        <f>'Ingredients Used'!D23</f>
        <v>416.69</v>
      </c>
      <c r="H4" s="25"/>
      <c r="I4" s="18"/>
      <c r="J4" s="25"/>
      <c r="K4" s="25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4"/>
      <c r="X4" s="18"/>
    </row>
    <row r="5" spans="2:24" ht="15.75" x14ac:dyDescent="0.25">
      <c r="B5" s="23"/>
      <c r="C5" s="25" t="str">
        <f>'Ingredients Used'!B7</f>
        <v>Black Pepper</v>
      </c>
      <c r="D5" s="26">
        <f>IF(C5&gt;" ",'Ingredients Used'!C7,"")</f>
        <v>1</v>
      </c>
      <c r="E5" s="26" t="str">
        <f>IF(C5&gt;" ",'Shopping Ingredients'!D7,"")</f>
        <v>Pinch</v>
      </c>
      <c r="F5" s="42" t="s">
        <v>5</v>
      </c>
      <c r="G5" s="41">
        <f>'Ingredients Used'!E23</f>
        <v>13.305</v>
      </c>
      <c r="H5" s="25"/>
      <c r="I5" s="18"/>
      <c r="J5" s="25"/>
      <c r="K5" s="25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4"/>
      <c r="X5" s="18"/>
    </row>
    <row r="6" spans="2:24" ht="15.75" x14ac:dyDescent="0.25">
      <c r="B6" s="23"/>
      <c r="C6" s="25" t="str">
        <f>'Ingredients Used'!B8</f>
        <v>Butter for Frying</v>
      </c>
      <c r="D6" s="26">
        <f>IF(C6&gt;" ",'Ingredients Used'!C8,"")</f>
        <v>7</v>
      </c>
      <c r="E6" s="26" t="str">
        <f>IF(C6&gt;" ",'Shopping Ingredients'!D8,"")</f>
        <v>g</v>
      </c>
      <c r="F6" s="42" t="s">
        <v>6</v>
      </c>
      <c r="G6" s="41">
        <f>'Ingredients Used'!F23</f>
        <v>0.1215</v>
      </c>
      <c r="H6" s="25"/>
      <c r="I6" s="18"/>
      <c r="J6" s="25"/>
      <c r="K6" s="25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4"/>
      <c r="X6" s="18"/>
    </row>
    <row r="7" spans="2:24" ht="15.75" x14ac:dyDescent="0.25">
      <c r="B7" s="23"/>
      <c r="C7" s="25" t="str">
        <f>'Ingredients Used'!B9</f>
        <v xml:space="preserve"> </v>
      </c>
      <c r="D7" s="26" t="str">
        <f>IF(C7&gt;" ",'Ingredients Used'!C9,"")</f>
        <v/>
      </c>
      <c r="E7" s="26" t="str">
        <f>IF(C7&gt;" ",'Shopping Ingredients'!D9,"")</f>
        <v/>
      </c>
      <c r="F7" s="40" t="s">
        <v>8</v>
      </c>
      <c r="G7" s="43">
        <f>'Ingredients Used'!P23</f>
        <v>2.98131257539817</v>
      </c>
      <c r="H7" s="25"/>
      <c r="I7" s="18"/>
      <c r="J7" s="25"/>
      <c r="K7" s="25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4"/>
      <c r="X7" s="18"/>
    </row>
    <row r="8" spans="2:24" ht="15.75" x14ac:dyDescent="0.25">
      <c r="B8" s="23"/>
      <c r="C8" s="25" t="str">
        <f>'Ingredients Used'!B10</f>
        <v xml:space="preserve"> </v>
      </c>
      <c r="D8" s="26" t="str">
        <f>IF(C8&gt;" ",'Ingredients Used'!C10,"")</f>
        <v/>
      </c>
      <c r="E8" s="26" t="str">
        <f>IF(C8&gt;" ",'Shopping Ingredients'!D10,"")</f>
        <v/>
      </c>
      <c r="F8" s="44"/>
      <c r="G8" s="45"/>
      <c r="H8" s="25"/>
      <c r="I8" s="18"/>
      <c r="J8" s="25"/>
      <c r="K8" s="25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4"/>
      <c r="X8" s="18"/>
    </row>
    <row r="9" spans="2:24" ht="15.75" x14ac:dyDescent="0.25">
      <c r="B9" s="23"/>
      <c r="C9" s="25" t="str">
        <f>'Ingredients Used'!B11</f>
        <v xml:space="preserve"> </v>
      </c>
      <c r="D9" s="26" t="str">
        <f>IF(C9&gt;" ",'Ingredients Used'!C11,"")</f>
        <v/>
      </c>
      <c r="E9" s="26" t="str">
        <f>IF(C9&gt;" ",'Shopping Ingredients'!D11,"")</f>
        <v/>
      </c>
      <c r="F9" s="46" t="s">
        <v>25</v>
      </c>
      <c r="G9" s="47"/>
      <c r="H9" s="25"/>
      <c r="I9" s="18"/>
      <c r="J9" s="25"/>
      <c r="K9" s="25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4"/>
      <c r="X9" s="18"/>
    </row>
    <row r="10" spans="2:24" ht="15.75" x14ac:dyDescent="0.25">
      <c r="B10" s="23"/>
      <c r="C10" s="25" t="str">
        <f>'Ingredients Used'!B12</f>
        <v xml:space="preserve"> </v>
      </c>
      <c r="D10" s="26" t="str">
        <f>IF(C10&gt;" ",'Ingredients Used'!C12,"")</f>
        <v/>
      </c>
      <c r="E10" s="26" t="str">
        <f>IF(C10&gt;" ",'Shopping Ingredients'!D12,"")</f>
        <v/>
      </c>
      <c r="F10" s="46" t="s">
        <v>9</v>
      </c>
      <c r="G10" s="48">
        <f>IF(G1&gt;0,G4/G1,0)</f>
        <v>416.69</v>
      </c>
      <c r="H10" s="25"/>
      <c r="I10" s="18"/>
      <c r="J10" s="25"/>
      <c r="K10" s="25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4"/>
      <c r="X10" s="18"/>
    </row>
    <row r="11" spans="2:24" ht="15.75" x14ac:dyDescent="0.25">
      <c r="B11" s="23"/>
      <c r="C11" s="25" t="str">
        <f>'Ingredients Used'!B13</f>
        <v xml:space="preserve"> </v>
      </c>
      <c r="D11" s="26" t="str">
        <f>IF(C11&gt;" ",'Ingredients Used'!C13,"")</f>
        <v/>
      </c>
      <c r="E11" s="26" t="str">
        <f>IF(C11&gt;" ",'Shopping Ingredients'!D13,"")</f>
        <v/>
      </c>
      <c r="F11" s="49" t="s">
        <v>5</v>
      </c>
      <c r="G11" s="48">
        <f>IF(G1&gt;0,G5/G1,0)</f>
        <v>13.305</v>
      </c>
      <c r="H11" s="25"/>
      <c r="I11" s="18"/>
      <c r="J11" s="25"/>
      <c r="K11" s="25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4"/>
      <c r="X11" s="18"/>
    </row>
    <row r="12" spans="2:24" ht="15.75" x14ac:dyDescent="0.25">
      <c r="B12" s="23"/>
      <c r="C12" s="25" t="str">
        <f>'Ingredients Used'!B14</f>
        <v xml:space="preserve"> </v>
      </c>
      <c r="D12" s="26" t="str">
        <f>IF(C12&gt;" ",'Ingredients Used'!C14,"")</f>
        <v/>
      </c>
      <c r="E12" s="26" t="str">
        <f>IF(C12&gt;" ",'Shopping Ingredients'!D14,"")</f>
        <v/>
      </c>
      <c r="F12" s="49" t="s">
        <v>6</v>
      </c>
      <c r="G12" s="48">
        <f>IF(G1&gt;0,G6/G1,0)</f>
        <v>0.1215</v>
      </c>
      <c r="H12" s="25"/>
      <c r="I12" s="18"/>
      <c r="J12" s="25"/>
      <c r="K12" s="25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4"/>
      <c r="X12" s="18"/>
    </row>
    <row r="13" spans="2:24" ht="15.75" x14ac:dyDescent="0.25">
      <c r="B13" s="23"/>
      <c r="C13" s="25" t="str">
        <f>'Ingredients Used'!B15</f>
        <v xml:space="preserve"> </v>
      </c>
      <c r="D13" s="26" t="str">
        <f>IF(C13&gt;" ",'Ingredients Used'!C15,"")</f>
        <v/>
      </c>
      <c r="E13" s="26" t="str">
        <f>IF(C13&gt;" ",'Shopping Ingredients'!D15,"")</f>
        <v/>
      </c>
      <c r="F13" s="46" t="s">
        <v>12</v>
      </c>
      <c r="G13" s="50">
        <f>IF(G1&gt;0,G7/G1,0)</f>
        <v>2.98131257539817</v>
      </c>
      <c r="H13" s="25"/>
      <c r="I13" s="18"/>
      <c r="J13" s="25"/>
      <c r="K13" s="25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4"/>
      <c r="X13" s="18"/>
    </row>
    <row r="14" spans="2:24" x14ac:dyDescent="0.25">
      <c r="B14" s="23"/>
      <c r="C14" s="25" t="str">
        <f>'Ingredients Used'!B16</f>
        <v xml:space="preserve"> </v>
      </c>
      <c r="D14" s="26" t="str">
        <f>IF(C14&gt;" ",'Ingredients Used'!C16,"")</f>
        <v/>
      </c>
      <c r="E14" s="26" t="str">
        <f>IF(C14&gt;" ",'Shopping Ingredients'!D16,"")</f>
        <v/>
      </c>
      <c r="F14" s="18"/>
      <c r="G14" s="24"/>
      <c r="H14" s="25"/>
      <c r="I14" s="18"/>
      <c r="J14" s="25"/>
      <c r="K14" s="25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4"/>
      <c r="X14" s="18"/>
    </row>
    <row r="15" spans="2:24" x14ac:dyDescent="0.25"/>
    <row r="16" spans="2:2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sheetProtection algorithmName="SHA-512" hashValue="DLH+lvCRUz1/BcB/wkJ6HWXpWLr7mU5j1ktVXbun0sK6Fbu9gpPjem42qQfEht3J2MQD7O3v/x83BpIBn5NxZA==" saltValue="imZ24cBUHk2I3MuGGDPlag==" spinCount="100000" sheet="1" objects="1" scenarios="1"/>
  <mergeCells count="1">
    <mergeCell ref="F3:G3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2021-02-02T14:18:21Z</dcterms:modified>
</cp:coreProperties>
</file>