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Chicken\"/>
    </mc:Choice>
  </mc:AlternateContent>
  <xr:revisionPtr revIDLastSave="0" documentId="13_ncr:1_{694F8663-8F57-47DC-8DC6-7A97C72C2806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J22" i="1"/>
  <c r="P22" i="1"/>
  <c r="K22" i="1"/>
  <c r="L22" i="1"/>
  <c r="J14" i="1"/>
  <c r="K14" i="1"/>
  <c r="E14" i="1" s="1"/>
  <c r="L14" i="1"/>
  <c r="F14" i="1" s="1"/>
  <c r="J10" i="1"/>
  <c r="L10" i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K6" i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F7" i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I10" i="1"/>
  <c r="C4" i="5"/>
  <c r="E4" i="5" s="1"/>
  <c r="N6" i="1"/>
  <c r="O6" i="1" s="1"/>
  <c r="P6" i="1" s="1"/>
  <c r="D6" i="1"/>
  <c r="E6" i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E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E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<sst xmlns="http://schemas.openxmlformats.org/spreadsheetml/2006/main" count="67" uniqueCount="43">
  <si>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</si>
  <si>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</si>
  <si>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</si>
  <si>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</si>
  <si>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</si>
  <si>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</si>
  <si>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</si>
  <si>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</si>
  <si>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</si>
  <si>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</si>
  <si>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</si>
  <si>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</si>
  <si>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</si>
  <si>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</si>
  <si>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</si>
  <si>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</si>
  <si>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</si>
  <si>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</si>
  <si>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</si>
  <si>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</si>
  <si>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</si>
  <si>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</si>
  <si>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</si>
  <si>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</si>
  <si>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</si>
  <si>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</si>
  <si>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</si>
  <si>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</si>
  <si>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Carrots</t>
  </si>
  <si>
    <t>Red Pepper</t>
  </si>
  <si>
    <t>Red Onion</t>
  </si>
  <si>
    <t>Chicken Cubes</t>
  </si>
  <si>
    <t>Courgettes</t>
  </si>
  <si>
    <t>Chicken Fillet</t>
  </si>
  <si>
    <t>Mushrooms</t>
  </si>
  <si>
    <t>Water</t>
  </si>
  <si>
    <t>g</t>
  </si>
  <si>
    <t>ml</t>
  </si>
  <si>
    <t>Chicken Stir-Fry</t>
  </si>
  <si>
    <t>Cooking</t>
  </si>
  <si>
    <t xml:space="preserve">• Wash all the veg, cut the end of the courgette and carrot and plea the onion.  
• Use a spiraliser to make carrot and courgette into strips
• Next use the food processor on thin blade and chop the onion, mushroom, and pepper
• Use a microwave to defrost the chicken or leave it in the fridge overnight.  Then dice the chicken
• Put the stock cubes in a cup and add 300 ml of hot water to dissolve the cubes
</t>
  </si>
  <si>
    <t xml:space="preserve">• Put a frying pan on a medium heat
• Add the onion and gently fry for around 2 minutes
• Stir and then add chicken, continue to fry for around 5 minutes until chicken starts to brown
• Add courgette and carrot, give a stir and leave for a further 5 minutes
• Stir and add the mushrooms and peppers, give another stir and leave for a further 5 minutes
• All the veg and chicken is now fully cooked, turn the heat on full and add the dissolved chicken cubes, use a little extra water if any of the cube is stuck to the bottom of the cup
• Give a stir and leave for 2 – 3 minutes or until the sauce separated using a wooden spoon
All Done
</t>
  </si>
  <si>
    <t>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</si>
</sst>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vertical="top"/>
      <protection locked="0"/>
    </xf>
    <xf numFmtId="49" fontId="0" fillId="7" borderId="4" xfId="0" applyNumberFormat="1" applyFont="1" applyFill="1" applyBorder="1" applyAlignment="1" applyProtection="1">
      <alignment vertical="top"/>
      <protection locked="0"/>
    </xf>
    <xf numFmtId="0" fontId="0" fillId="7" borderId="4" xfId="0" applyFill="1" applyBorder="1"/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0" fillId="7" borderId="5" xfId="0" applyNumberFormat="1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/>
    </xf>
    <xf numFmtId="0" fontId="10" fillId="7" borderId="7" xfId="0" applyFont="1" applyFill="1" applyBorder="1" applyAlignment="1">
      <alignment vertical="top"/>
    </xf>
    <xf numFmtId="0" fontId="10" fillId="7" borderId="3" xfId="0" applyFont="1" applyFill="1" applyBorder="1" applyAlignment="1">
      <alignment vertical="top"/>
    </xf>
    <xf numFmtId="0" fontId="10" fillId="7" borderId="8" xfId="0" applyFont="1" applyFill="1" applyBorder="1" applyAlignment="1">
      <alignment vertical="top"/>
    </xf>
    <xf numFmtId="0" fontId="10" fillId="7" borderId="9" xfId="0" applyFont="1" applyFill="1" applyBorder="1" applyAlignment="1">
      <alignment vertical="top"/>
    </xf>
    <xf numFmtId="0" fontId="10" fillId="7" borderId="5" xfId="0" applyFont="1" applyFill="1" applyBorder="1" applyAlignment="1" applyProtection="1">
      <alignment vertical="top" wrapText="1"/>
      <protection locked="0"/>
    </xf>
    <xf numFmtId="0" fontId="10" fillId="7" borderId="10" xfId="0" applyFont="1" applyFill="1" applyBorder="1" applyAlignment="1">
      <alignment vertical="top"/>
    </xf>
    <xf numFmtId="0" fontId="10" fillId="7" borderId="0" xfId="0" applyFont="1" applyFill="1" applyBorder="1" applyAlignment="1">
      <alignment vertical="top"/>
    </xf>
    <xf numFmtId="0" fontId="10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45" zoomScaleNormal="145" workbookViewId="0">
      <selection activeCell="H6" sqref="H6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38</v>
      </c>
      <c r="H2" s="61"/>
      <c r="I2" s="62"/>
      <c r="J2" s="22" t="str">
        <f>G2</f>
        <v>Chicken Stir-Fry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28</v>
      </c>
      <c r="C4" s="39">
        <v>100</v>
      </c>
      <c r="D4" s="39" t="s">
        <v>36</v>
      </c>
      <c r="E4" s="39">
        <v>35</v>
      </c>
      <c r="F4" s="40">
        <v>0.2</v>
      </c>
      <c r="G4" s="40">
        <v>6</v>
      </c>
      <c r="H4" s="41">
        <v>0.52</v>
      </c>
      <c r="I4" s="39">
        <v>1000</v>
      </c>
      <c r="J4" s="20"/>
      <c r="K4" s="2"/>
      <c r="L4" s="3"/>
      <c r="X4" s="5"/>
    </row>
    <row r="5" spans="2:55" x14ac:dyDescent="0.25">
      <c r="B5" s="38" t="s">
        <v>29</v>
      </c>
      <c r="C5" s="39">
        <v>100</v>
      </c>
      <c r="D5" s="39" t="s">
        <v>36</v>
      </c>
      <c r="E5" s="39">
        <v>22</v>
      </c>
      <c r="F5" s="40">
        <v>0.1</v>
      </c>
      <c r="G5" s="40">
        <v>2.6</v>
      </c>
      <c r="H5" s="41">
        <v>0.5</v>
      </c>
      <c r="I5" s="39">
        <v>121</v>
      </c>
      <c r="K5" s="2"/>
      <c r="L5" s="3"/>
      <c r="X5" s="5"/>
    </row>
    <row r="6" spans="2:55" x14ac:dyDescent="0.25">
      <c r="B6" s="38" t="s">
        <v>30</v>
      </c>
      <c r="C6" s="39">
        <v>100</v>
      </c>
      <c r="D6" s="39" t="s">
        <v>36</v>
      </c>
      <c r="E6" s="39">
        <v>101</v>
      </c>
      <c r="F6" s="40">
        <v>0.6</v>
      </c>
      <c r="G6" s="40">
        <v>11.2</v>
      </c>
      <c r="H6" s="41">
        <v>0.8</v>
      </c>
      <c r="I6" s="39">
        <v>500</v>
      </c>
      <c r="K6" s="2"/>
      <c r="L6" s="3"/>
      <c r="X6" s="5"/>
    </row>
    <row r="7" spans="2:55" x14ac:dyDescent="0.25">
      <c r="B7" s="38" t="s">
        <v>31</v>
      </c>
      <c r="C7" s="39">
        <v>100</v>
      </c>
      <c r="D7" s="39" t="s">
        <v>36</v>
      </c>
      <c r="E7" s="39">
        <v>298</v>
      </c>
      <c r="F7" s="40">
        <v>0</v>
      </c>
      <c r="G7" s="40">
        <v>1.3</v>
      </c>
      <c r="H7" s="41">
        <v>1.59</v>
      </c>
      <c r="I7" s="39">
        <v>60</v>
      </c>
      <c r="K7" s="2"/>
      <c r="L7" s="3"/>
      <c r="X7" s="5"/>
    </row>
    <row r="8" spans="2:55" x14ac:dyDescent="0.25">
      <c r="B8" s="38" t="s">
        <v>32</v>
      </c>
      <c r="C8" s="39">
        <v>100</v>
      </c>
      <c r="D8" s="39" t="s">
        <v>36</v>
      </c>
      <c r="E8" s="39">
        <v>21</v>
      </c>
      <c r="F8" s="40">
        <v>0.1</v>
      </c>
      <c r="G8" s="40">
        <v>2</v>
      </c>
      <c r="H8" s="41">
        <v>0.8</v>
      </c>
      <c r="I8" s="39">
        <v>330</v>
      </c>
      <c r="K8" s="2"/>
      <c r="L8" s="3"/>
      <c r="X8" s="5"/>
    </row>
    <row r="9" spans="2:55" x14ac:dyDescent="0.25">
      <c r="B9" s="38" t="s">
        <v>33</v>
      </c>
      <c r="C9" s="39">
        <v>202</v>
      </c>
      <c r="D9" s="39" t="s">
        <v>36</v>
      </c>
      <c r="E9" s="39">
        <v>138</v>
      </c>
      <c r="F9" s="40">
        <v>1</v>
      </c>
      <c r="G9" s="40">
        <v>0</v>
      </c>
      <c r="H9" s="41">
        <v>4.7</v>
      </c>
      <c r="I9" s="39">
        <v>1000</v>
      </c>
      <c r="K9" s="2"/>
      <c r="L9" s="3"/>
      <c r="X9" s="5"/>
    </row>
    <row r="10" spans="2:55" x14ac:dyDescent="0.25">
      <c r="B10" s="38" t="s">
        <v>34</v>
      </c>
      <c r="C10" s="39">
        <v>100</v>
      </c>
      <c r="D10" s="39" t="s">
        <v>36</v>
      </c>
      <c r="E10" s="39">
        <v>16</v>
      </c>
      <c r="F10" s="40">
        <v>0</v>
      </c>
      <c r="G10" s="40">
        <v>0</v>
      </c>
      <c r="H10" s="41">
        <v>0.75</v>
      </c>
      <c r="I10" s="39">
        <v>250</v>
      </c>
      <c r="K10" s="2"/>
      <c r="L10" s="3"/>
      <c r="X10" s="5"/>
    </row>
    <row r="11" spans="2:55" x14ac:dyDescent="0.25">
      <c r="B11" s="38" t="s">
        <v>35</v>
      </c>
      <c r="C11" s="39">
        <v>200</v>
      </c>
      <c r="D11" s="39" t="s">
        <v>37</v>
      </c>
      <c r="E11" s="39">
        <v>0</v>
      </c>
      <c r="F11" s="40">
        <v>0</v>
      </c>
      <c r="G11" s="40">
        <v>0</v>
      </c>
      <c r="H11" s="41">
        <v>0</v>
      </c>
      <c r="I11" s="39">
        <v>20</v>
      </c>
      <c r="K11" s="2"/>
      <c r="L11" s="3"/>
      <c r="X11" s="5"/>
    </row>
    <row r="12" spans="2:55" x14ac:dyDescent="0.25">
      <c r="B12" s="38" t="s">
        <v>10</v>
      </c>
      <c r="C12" s="39"/>
      <c r="D12" s="39"/>
      <c r="E12" s="39">
        <v>0</v>
      </c>
      <c r="F12" s="40">
        <v>0</v>
      </c>
      <c r="G12" s="40">
        <v>0</v>
      </c>
      <c r="H12" s="41">
        <v>0</v>
      </c>
      <c r="I12" s="39"/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45" zoomScaleNormal="145" workbookViewId="0">
      <selection activeCell="C12" sqref="C12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Carrots</v>
      </c>
      <c r="C4" s="42">
        <v>201</v>
      </c>
      <c r="D4" s="4">
        <f>IF(Table1[[#This Row],[Name]]&gt; " ",J4*C4,0)</f>
        <v>70.349999999999994</v>
      </c>
      <c r="E4" s="4">
        <f>IF(Table1[[#This Row],[Name]] &gt; " ",C4*K4,0)</f>
        <v>0.40200000000000002</v>
      </c>
      <c r="F4" s="4">
        <f>IF(Table1[[#This Row],[Name]]&gt; " ",C4*L4,0)</f>
        <v>12.059999999999999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0.35</v>
      </c>
      <c r="K4">
        <f>IF(Table1[[#This Row],[Name]] &gt; " ",Table27[[#This Row],[Saturated Fat]] / Table27[[#This Row],[Typical  Nutritional Values Weight
'[Per 100 Grams/100 Ml Or 
1 For Single Items']]],0)</f>
        <v>2E-3</v>
      </c>
      <c r="L4">
        <f>IF(Table1[[#This Row],[Name]]&gt;" ",Table27[[#This Row],[Carbohydrates]] / Table27[[#This Row],[Typical  Nutritional Values Weight
'[Per 100 Grams/100 Ml Or 
1 For Single Items']]],0)</f>
        <v>0.06</v>
      </c>
      <c r="N4">
        <f>IF(Table1[[#This Row],[Name]] &gt; " ",Table27[[#This Row],[Product Price]]/Table27[[#This Row],[Product 
Size]],0)</f>
        <v>5.2000000000000006E-4</v>
      </c>
      <c r="O4">
        <f>IFERROR(N4,0)</f>
        <v>5.2000000000000006E-4</v>
      </c>
      <c r="P4" s="5">
        <f>IF(Table1[[#This Row],[Name]]&gt; " ",Table1[[#This Row],[Quantity]]*O4,0)</f>
        <v>0.10452000000000002</v>
      </c>
    </row>
    <row r="5" spans="2:16" x14ac:dyDescent="0.25">
      <c r="B5" s="2" t="str">
        <f>IF(Table27[[#This Row],[Product Name]]="Add Ingredient"," ",Table27[[#This Row],[Product Name]])</f>
        <v>Red Pepper</v>
      </c>
      <c r="C5" s="42">
        <v>121</v>
      </c>
      <c r="D5" s="4">
        <f>IF(Table1[[#This Row],[Name]]&gt; " ",J5*C5,0)</f>
        <v>26.62</v>
      </c>
      <c r="E5" s="4">
        <f>IF(Table1[[#This Row],[Name]] &gt; " ",C5*K5,0)</f>
        <v>0.121</v>
      </c>
      <c r="F5" s="4">
        <f>IF(Table1[[#This Row],[Name]]&gt; " ",C5*L5,0)</f>
        <v>3.1460000000000004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0.22</v>
      </c>
      <c r="K5">
        <f>IF(Table1[[#This Row],[Name]] &gt; " ",Table27[[#This Row],[Saturated Fat]] / Table27[[#This Row],[Typical  Nutritional Values Weight
'[Per 100 Grams/100 Ml Or 
1 For Single Items']]],0)</f>
        <v>1E-3</v>
      </c>
      <c r="L5">
        <f>IF(Table1[[#This Row],[Name]]&gt;" ",Table27[[#This Row],[Carbohydrates]] / Table27[[#This Row],[Typical  Nutritional Values Weight
'[Per 100 Grams/100 Ml Or 
1 For Single Items']]],0)</f>
        <v>2.6000000000000002E-2</v>
      </c>
      <c r="N5">
        <f>IF(Table1[[#This Row],[Name]] &gt; " ",Table27[[#This Row],[Product Price]]/Table27[[#This Row],[Product 
Size]],0)</f>
        <v>4.1322314049586778E-3</v>
      </c>
      <c r="O5">
        <f t="shared" ref="O5:O22" si="0">IFERROR(N5,0)</f>
        <v>4.1322314049586778E-3</v>
      </c>
      <c r="P5" s="5">
        <f>IF(Table1[[#This Row],[Name]]&gt; " ",Table1[[#This Row],[Quantity]]*O5,0)</f>
        <v>0.5</v>
      </c>
    </row>
    <row r="6" spans="2:16" x14ac:dyDescent="0.25">
      <c r="B6" s="2" t="str">
        <f>IF(Table27[[#This Row],[Product Name]]="Add Ingredient"," ",Table27[[#This Row],[Product Name]])</f>
        <v>Red Onion</v>
      </c>
      <c r="C6" s="42">
        <v>103</v>
      </c>
      <c r="D6" s="4">
        <f>IF(Table1[[#This Row],[Name]]&gt; " ",J6*C6,0)</f>
        <v>104.03</v>
      </c>
      <c r="E6" s="4">
        <f>IF(Table1[[#This Row],[Name]] &gt; " ",C6*K6,0)</f>
        <v>0.61799999999999999</v>
      </c>
      <c r="F6" s="4">
        <f>IF(Table1[[#This Row],[Name]]&gt; " ",C6*L6,0)</f>
        <v>11.536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1.01</v>
      </c>
      <c r="K6">
        <f>IF(Table1[[#This Row],[Name]] &gt; " ",Table27[[#This Row],[Saturated Fat]] / Table27[[#This Row],[Typical  Nutritional Values Weight
'[Per 100 Grams/100 Ml Or 
1 For Single Items']]],0)</f>
        <v>6.0000000000000001E-3</v>
      </c>
      <c r="L6">
        <f>IF(Table1[[#This Row],[Name]]&gt;" ",Table27[[#This Row],[Carbohydrates]] / Table27[[#This Row],[Typical  Nutritional Values Weight
'[Per 100 Grams/100 Ml Or 
1 For Single Items']]],0)</f>
        <v>0.11199999999999999</v>
      </c>
      <c r="N6">
        <f>IF(Table1[[#This Row],[Name]] &gt; " ",Table27[[#This Row],[Product Price]]/Table27[[#This Row],[Product 
Size]],0)</f>
        <v>1.6000000000000001E-3</v>
      </c>
      <c r="O6">
        <f t="shared" si="0"/>
        <v>1.6000000000000001E-3</v>
      </c>
      <c r="P6" s="5">
        <f>IF(Table1[[#This Row],[Name]]&gt; " ",Table1[[#This Row],[Quantity]]*O6,0)</f>
        <v>0.1648</v>
      </c>
    </row>
    <row r="7" spans="2:16" x14ac:dyDescent="0.25">
      <c r="B7" s="2" t="str">
        <f>IF(Table27[[#This Row],[Product Name]]="Add Ingredient"," ",Table27[[#This Row],[Product Name]])</f>
        <v>Chicken Cubes</v>
      </c>
      <c r="C7" s="42">
        <v>14</v>
      </c>
      <c r="D7" s="4">
        <f>IF(Table1[[#This Row],[Name]]&gt; " ",J7*C7,0)</f>
        <v>41.72</v>
      </c>
      <c r="E7" s="4">
        <f>IF(Table1[[#This Row],[Name]] &gt; " ",C7*K7,0)</f>
        <v>0</v>
      </c>
      <c r="F7" s="4">
        <f>IF(Table1[[#This Row],[Name]]&gt; " ",C7*L7,0)</f>
        <v>0.18200000000000002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2.98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1.3000000000000001E-2</v>
      </c>
      <c r="N7">
        <f>IF(Table1[[#This Row],[Name]] &gt; " ",Table27[[#This Row],[Product Price]]/Table27[[#This Row],[Product 
Size]],0)</f>
        <v>2.6500000000000003E-2</v>
      </c>
      <c r="O7">
        <f t="shared" si="0"/>
        <v>2.6500000000000003E-2</v>
      </c>
      <c r="P7" s="5">
        <f>IF(Table1[[#This Row],[Name]]&gt; " ",Table1[[#This Row],[Quantity]]*O7,0)</f>
        <v>0.37100000000000005</v>
      </c>
    </row>
    <row r="8" spans="2:16" x14ac:dyDescent="0.25">
      <c r="B8" s="2" t="str">
        <f>IF(Table27[[#This Row],[Product Name]]="Add Ingredient"," ",Table27[[#This Row],[Product Name]])</f>
        <v>Courgettes</v>
      </c>
      <c r="C8" s="42">
        <v>151</v>
      </c>
      <c r="D8" s="4">
        <f>IF(Table1[[#This Row],[Name]]&gt; " ",J8*C8,0)</f>
        <v>31.709999999999997</v>
      </c>
      <c r="E8" s="4">
        <f>IF(Table1[[#This Row],[Name]] &gt; " ",C8*K8,0)</f>
        <v>0.151</v>
      </c>
      <c r="F8" s="4">
        <f>IF(Table1[[#This Row],[Name]]&gt; " ",C8*L8,0)</f>
        <v>3.02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0.21</v>
      </c>
      <c r="K8">
        <f>IF(Table1[[#This Row],[Name]] &gt; " ",Table27[[#This Row],[Saturated Fat]] / Table27[[#This Row],[Typical  Nutritional Values Weight
'[Per 100 Grams/100 Ml Or 
1 For Single Items']]],0)</f>
        <v>1E-3</v>
      </c>
      <c r="L8">
        <f>IF(Table1[[#This Row],[Name]]&gt;" ",Table27[[#This Row],[Carbohydrates]] / Table27[[#This Row],[Typical  Nutritional Values Weight
'[Per 100 Grams/100 Ml Or 
1 For Single Items']]],0)</f>
        <v>0.02</v>
      </c>
      <c r="N8">
        <f>IF(Table1[[#This Row],[Name]] &gt; " ",Table27[[#This Row],[Product Price]]/Table27[[#This Row],[Product 
Size]],0)</f>
        <v>2.4242424242424242E-3</v>
      </c>
      <c r="O8">
        <f t="shared" si="0"/>
        <v>2.4242424242424242E-3</v>
      </c>
      <c r="P8" s="5">
        <f>IF(Table1[[#This Row],[Name]]&gt; " ",Table1[[#This Row],[Quantity]]*O8,0)</f>
        <v>0.36606060606060609</v>
      </c>
    </row>
    <row r="9" spans="2:16" x14ac:dyDescent="0.25">
      <c r="B9" s="2" t="str">
        <f>IF(Table27[[#This Row],[Product Name]]="Add Ingredient"," ",Table27[[#This Row],[Product Name]])</f>
        <v>Chicken Fillet</v>
      </c>
      <c r="C9" s="42">
        <v>202</v>
      </c>
      <c r="D9" s="4">
        <f>IF(Table1[[#This Row],[Name]]&gt; " ",J9*C9,0)</f>
        <v>138</v>
      </c>
      <c r="E9" s="4">
        <f>IF(Table1[[#This Row],[Name]] &gt; " ",C9*K9,0)</f>
        <v>1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2.02</v>
      </c>
      <c r="J9">
        <f>IF(Table1[[#This Row],[Name]] &gt; " ",Table27[[#This Row],[Calories]] / Table27[[#This Row],[Typical  Nutritional Values Weight
'[Per 100 Grams/100 Ml Or 
1 For Single Items']]],0)</f>
        <v>0.68316831683168322</v>
      </c>
      <c r="K9">
        <f>IF(Table1[[#This Row],[Name]] &gt; " ",Table27[[#This Row],[Saturated Fat]] / Table27[[#This Row],[Typical  Nutritional Values Weight
'[Per 100 Grams/100 Ml Or 
1 For Single Items']]],0)</f>
        <v>4.9504950495049506E-3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4.7000000000000002E-3</v>
      </c>
      <c r="O9">
        <f t="shared" si="0"/>
        <v>4.7000000000000002E-3</v>
      </c>
      <c r="P9" s="5">
        <f>IF(Table1[[#This Row],[Name]]&gt; " ",Table1[[#This Row],[Quantity]]*O9,0)</f>
        <v>0.94940000000000002</v>
      </c>
    </row>
    <row r="10" spans="2:16" x14ac:dyDescent="0.25">
      <c r="B10" s="2" t="str">
        <f>IF(Table27[[#This Row],[Product Name]]="Add Ingredient"," ",Table27[[#This Row],[Product Name]])</f>
        <v>Mushrooms</v>
      </c>
      <c r="C10" s="42">
        <v>127</v>
      </c>
      <c r="D10" s="4">
        <f>IF(Table1[[#This Row],[Name]]&gt; " ",J10*C10,0)</f>
        <v>20.32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1</v>
      </c>
      <c r="J10">
        <f>IF(Table1[[#This Row],[Name]] &gt; " ",Table27[[#This Row],[Calories]] / Table27[[#This Row],[Typical  Nutritional Values Weight
'[Per 100 Grams/100 Ml Or 
1 For Single Items']]],0)</f>
        <v>0.16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3.0000000000000001E-3</v>
      </c>
      <c r="O10">
        <f t="shared" si="0"/>
        <v>3.0000000000000001E-3</v>
      </c>
      <c r="P10" s="5">
        <f>IF(Table1[[#This Row],[Name]]&gt; " ",Table1[[#This Row],[Quantity]]*O10,0)</f>
        <v>0.38100000000000001</v>
      </c>
    </row>
    <row r="11" spans="2:16" x14ac:dyDescent="0.25">
      <c r="B11" s="2" t="str">
        <f>IF(Table27[[#This Row],[Product Name]]="Add Ingredient"," ",Table27[[#This Row],[Product Name]])</f>
        <v>Water</v>
      </c>
      <c r="C11" s="42">
        <v>300</v>
      </c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2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42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432.75</v>
      </c>
      <c r="E23" s="37">
        <f>SUM(Table1[saturated fat])</f>
        <v>2.2919999999999998</v>
      </c>
      <c r="F23" s="37">
        <f>SUM(Table1[carbs])</f>
        <v>29.943999999999996</v>
      </c>
      <c r="P23" s="5">
        <f>SUM(P4:P22)</f>
        <v>2.8367806060606062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77"/>
  <sheetViews>
    <sheetView showGridLines="0" topLeftCell="B1" zoomScale="145" zoomScaleNormal="145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Chicken Stir-Fry</v>
      </c>
      <c r="D1" s="18"/>
      <c r="E1" s="18"/>
      <c r="F1" s="1" t="s">
        <v>7</v>
      </c>
      <c r="G1" s="54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Carrots</v>
      </c>
      <c r="D2" s="27">
        <f>IF(C2&gt;" ",'Ingredients Used'!C4,"")</f>
        <v>201</v>
      </c>
      <c r="E2" s="27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Red Pepper</v>
      </c>
      <c r="D3" s="27">
        <f>IF(C3&gt;" ",'Ingredients Used'!C5,"")</f>
        <v>121</v>
      </c>
      <c r="E3" s="27" t="str">
        <f>IF(C3&gt;" ",'Shopping Ingredients'!D5,"")</f>
        <v>g</v>
      </c>
      <c r="F3" s="64" t="str">
        <f>'Shopping Ingredients'!J2</f>
        <v>Chicken Stir-Fry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Red Onion</v>
      </c>
      <c r="D4" s="27">
        <f>IF(C4&gt;" ",'Ingredients Used'!C6,"")</f>
        <v>103</v>
      </c>
      <c r="E4" s="27" t="str">
        <f>IF(C4&gt;" ",'Shopping Ingredients'!D6,"")</f>
        <v>g</v>
      </c>
      <c r="F4" s="43" t="s">
        <v>9</v>
      </c>
      <c r="G4" s="44">
        <f>'Ingredients Used'!D23</f>
        <v>432.75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Chicken Cubes</v>
      </c>
      <c r="D5" s="27">
        <f>IF(C5&gt;" ",'Ingredients Used'!C7,"")</f>
        <v>14</v>
      </c>
      <c r="E5" s="27" t="str">
        <f>IF(C5&gt;" ",'Shopping Ingredients'!D7,"")</f>
        <v>g</v>
      </c>
      <c r="F5" s="45" t="s">
        <v>5</v>
      </c>
      <c r="G5" s="44">
        <f>'Ingredients Used'!E23</f>
        <v>2.2919999999999998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Courgettes</v>
      </c>
      <c r="D6" s="27">
        <f>IF(C6&gt;" ",'Ingredients Used'!C8,"")</f>
        <v>151</v>
      </c>
      <c r="E6" s="27" t="str">
        <f>IF(C6&gt;" ",'Shopping Ingredients'!D8,"")</f>
        <v>g</v>
      </c>
      <c r="F6" s="45" t="s">
        <v>6</v>
      </c>
      <c r="G6" s="44">
        <f>'Ingredients Used'!F23</f>
        <v>29.943999999999996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>Chicken Fillet</v>
      </c>
      <c r="D7" s="27">
        <f>IF(C7&gt;" ",'Ingredients Used'!C9,"")</f>
        <v>202</v>
      </c>
      <c r="E7" s="27" t="str">
        <f>IF(C7&gt;" ",'Shopping Ingredients'!D9,"")</f>
        <v>g</v>
      </c>
      <c r="F7" s="43" t="s">
        <v>8</v>
      </c>
      <c r="G7" s="46">
        <f>'Ingredients Used'!P23</f>
        <v>2.8367806060606062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>Mushrooms</v>
      </c>
      <c r="D8" s="27">
        <f>IF(C8&gt;" ",'Ingredients Used'!C10,"")</f>
        <v>127</v>
      </c>
      <c r="E8" s="27" t="str">
        <f>IF(C8&gt;" ",'Shopping Ingredients'!D10,"")</f>
        <v>g</v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>Water</v>
      </c>
      <c r="D9" s="27">
        <f>IF(C9&gt;" ",'Ingredients Used'!C11,"")</f>
        <v>300</v>
      </c>
      <c r="E9" s="27" t="str">
        <f>IF(C9&gt;" ",'Shopping Ingredients'!D11,"")</f>
        <v>ml</v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 xml:space="preserve"> </v>
      </c>
      <c r="D10" s="27" t="str">
        <f>IF(C10&gt;" ",'Ingredients Used'!C12,"")</f>
        <v/>
      </c>
      <c r="E10" s="27" t="str">
        <f>IF(C10&gt;" ",'Shopping Ingredients'!D12,"")</f>
        <v/>
      </c>
      <c r="F10" s="49" t="s">
        <v>9</v>
      </c>
      <c r="G10" s="51">
        <f>IF(G1&gt;0,G4/G1,0)</f>
        <v>216.375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1.1459999999999999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14.971999999999998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1.4183903030303031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7" t="s">
        <v>42</v>
      </c>
      <c r="C21" s="55"/>
      <c r="D21" s="56" t="s">
        <v>39</v>
      </c>
      <c r="E21" s="55"/>
      <c r="F21" s="55"/>
      <c r="G21" s="55"/>
      <c r="J21" s="2"/>
      <c r="K21" s="2"/>
    </row>
    <row r="22" spans="2:24" ht="15.75" hidden="1" thickTop="1" x14ac:dyDescent="0.25">
      <c r="B22" s="68" t="s">
        <v>40</v>
      </c>
      <c r="C22" s="69"/>
      <c r="D22" s="74" t="s">
        <v>41</v>
      </c>
      <c r="E22" s="75"/>
      <c r="F22" s="75"/>
      <c r="G22" s="69"/>
      <c r="J22" s="2"/>
      <c r="K22" s="2"/>
    </row>
    <row r="23" spans="2:24" ht="21" hidden="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hidden="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hidden="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hidden="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hidden="1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  <row r="48" spans="10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algorithmName="SHA-512" hashValue="fY57IahL58iF0nvS2wL3075BiI0qP5WnA6Z2T1QRP8z47lGBaG44UBbzD8jZTGlSYdeR6XLkYk8icW/D+i1LvA==" saltValue="dSCIL+JZ4zkl3cAnhec5Dg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2020-07-09T14:33:35Z</cp:lastPrinted>
  <dcterms:created xsi:type="dcterms:W3CDTF">2020-02-09T17:11:34Z</dcterms:created>
  <dcterms:modified xsi:type="dcterms:W3CDTF">2020-09-09T11:26:39Z</dcterms:modified>
</cp:coreProperties>
</file>